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V:\10. 중앙75회\25년 재무업무 인수인계\"/>
    </mc:Choice>
  </mc:AlternateContent>
  <xr:revisionPtr revIDLastSave="0" documentId="13_ncr:1_{6C1E9BAE-58FC-4660-A49A-ECF527CA76A5}" xr6:coauthVersionLast="47" xr6:coauthVersionMax="47" xr10:uidLastSave="{00000000-0000-0000-0000-000000000000}"/>
  <bookViews>
    <workbookView xWindow="-110" yWindow="-110" windowWidth="38620" windowHeight="21100" xr2:uid="{43BDDB67-1B81-45F7-B6E2-26134E2C80CD}"/>
  </bookViews>
  <sheets>
    <sheet name="2023 재무보고" sheetId="2" r:id="rId1"/>
    <sheet name="2024년 재무보고" sheetId="4" r:id="rId2"/>
    <sheet name="2023 통장거래 내역서" sheetId="3" r:id="rId3"/>
    <sheet name="2024 통장거래 내역서" sheetId="6" r:id="rId4"/>
  </sheets>
  <externalReferences>
    <externalReference r:id="rId5"/>
    <externalReference r:id="rId6"/>
  </externalReferences>
  <definedNames>
    <definedName name="_xlnm._FilterDatabase" localSheetId="2" hidden="1">'2023 통장거래 내역서'!$A$2:$F$185</definedName>
    <definedName name="_xlnm.Print_Area" localSheetId="2">'2023 통장거래 내역서'!$A$1:$F$185</definedName>
    <definedName name="_xlnm.Print_Titles" localSheetId="2">'2023 통장거래 내역서'!$1:$2</definedName>
    <definedName name="_xlnm.Print_Titles" localSheetId="3">'2024 통장거래 내역서'!$1:$2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4" l="1"/>
  <c r="E3" i="6"/>
  <c r="E4" i="6" s="1"/>
  <c r="E5" i="6" s="1"/>
  <c r="E6" i="6" s="1"/>
  <c r="E7" i="6" s="1"/>
  <c r="E8" i="6" s="1"/>
  <c r="E9" i="6" s="1"/>
  <c r="E10" i="6" s="1"/>
  <c r="E11" i="6" s="1"/>
  <c r="E12" i="6" s="1"/>
  <c r="E13" i="6" s="1"/>
  <c r="E14" i="6" s="1"/>
  <c r="E15" i="6" s="1"/>
  <c r="E16" i="6" s="1"/>
  <c r="E17" i="6" s="1"/>
  <c r="E18" i="6" s="1"/>
  <c r="E19" i="6" s="1"/>
  <c r="E20" i="6" s="1"/>
  <c r="E21" i="6" s="1"/>
  <c r="E22" i="6" s="1"/>
  <c r="E23" i="6" s="1"/>
  <c r="E24" i="6" s="1"/>
  <c r="E25" i="6" s="1"/>
  <c r="E26" i="6" s="1"/>
  <c r="E27" i="6" s="1"/>
  <c r="E28" i="6" s="1"/>
  <c r="E29" i="6" s="1"/>
  <c r="E30" i="6" s="1"/>
  <c r="E31" i="6" s="1"/>
  <c r="E32" i="6" s="1"/>
  <c r="E33" i="6" s="1"/>
  <c r="E34" i="6" s="1"/>
  <c r="E35" i="6" s="1"/>
  <c r="E36" i="6" s="1"/>
  <c r="E37" i="6" s="1"/>
  <c r="E38" i="6" s="1"/>
  <c r="E39" i="6" s="1"/>
  <c r="E40" i="6" s="1"/>
  <c r="E41" i="6" s="1"/>
  <c r="E42" i="6" s="1"/>
  <c r="E43" i="6" s="1"/>
  <c r="E44" i="6" s="1"/>
  <c r="E45" i="6" s="1"/>
  <c r="E46" i="6" s="1"/>
  <c r="E47" i="6" s="1"/>
  <c r="E48" i="6" s="1"/>
  <c r="E49" i="6" s="1"/>
  <c r="E50" i="6" s="1"/>
  <c r="E51" i="6" s="1"/>
  <c r="E52" i="6" s="1"/>
  <c r="E53" i="6" s="1"/>
  <c r="E54" i="6" s="1"/>
  <c r="E55" i="6" s="1"/>
  <c r="E56" i="6" s="1"/>
  <c r="E57" i="6" s="1"/>
  <c r="E58" i="6" s="1"/>
  <c r="E59" i="6" s="1"/>
  <c r="E60" i="6" s="1"/>
  <c r="E61" i="6" s="1"/>
  <c r="E62" i="6" s="1"/>
  <c r="E63" i="6" s="1"/>
  <c r="E64" i="6" s="1"/>
  <c r="E65" i="6" s="1"/>
  <c r="E66" i="6" s="1"/>
  <c r="E67" i="6" s="1"/>
  <c r="E68" i="6" s="1"/>
  <c r="E69" i="6" s="1"/>
  <c r="E70" i="6" s="1"/>
  <c r="E71" i="6" s="1"/>
  <c r="E72" i="6" s="1"/>
  <c r="E73" i="6" s="1"/>
  <c r="E74" i="6" s="1"/>
  <c r="E75" i="6" s="1"/>
  <c r="E76" i="6" s="1"/>
  <c r="E77" i="6" s="1"/>
  <c r="E78" i="6" s="1"/>
  <c r="E79" i="6" s="1"/>
  <c r="E80" i="6" s="1"/>
  <c r="E81" i="6" s="1"/>
  <c r="E82" i="6" s="1"/>
  <c r="E83" i="6" s="1"/>
  <c r="E84" i="6" s="1"/>
  <c r="E85" i="6" s="1"/>
  <c r="E86" i="6" s="1"/>
  <c r="E87" i="6" s="1"/>
  <c r="E88" i="6" s="1"/>
  <c r="E89" i="6" s="1"/>
  <c r="E90" i="6" s="1"/>
  <c r="E91" i="6" s="1"/>
  <c r="E92" i="6" s="1"/>
  <c r="E93" i="6" s="1"/>
  <c r="E94" i="6" s="1"/>
  <c r="E95" i="6" s="1"/>
  <c r="E96" i="6" s="1"/>
  <c r="E97" i="6" s="1"/>
  <c r="E98" i="6" s="1"/>
  <c r="E99" i="6" s="1"/>
  <c r="E100" i="6" s="1"/>
  <c r="E101" i="6" s="1"/>
  <c r="E102" i="6" s="1"/>
  <c r="E103" i="6" s="1"/>
  <c r="E104" i="6" s="1"/>
  <c r="E105" i="6" s="1"/>
  <c r="E106" i="6" s="1"/>
  <c r="E107" i="6" s="1"/>
  <c r="E108" i="6" s="1"/>
  <c r="E109" i="6" s="1"/>
  <c r="E110" i="6" s="1"/>
  <c r="E111" i="6" s="1"/>
  <c r="E112" i="6" s="1"/>
  <c r="E113" i="6" s="1"/>
  <c r="E114" i="6" s="1"/>
  <c r="E115" i="6" s="1"/>
  <c r="E116" i="6" s="1"/>
  <c r="E117" i="6" s="1"/>
  <c r="E118" i="6" s="1"/>
  <c r="E119" i="6" s="1"/>
  <c r="E120" i="6" s="1"/>
  <c r="E121" i="6" s="1"/>
  <c r="E122" i="6" s="1"/>
  <c r="E123" i="6" s="1"/>
  <c r="E124" i="6" s="1"/>
  <c r="E125" i="6" s="1"/>
  <c r="E126" i="6" s="1"/>
  <c r="E127" i="6" s="1"/>
  <c r="E128" i="6" s="1"/>
  <c r="E129" i="6" s="1"/>
  <c r="E130" i="6" s="1"/>
  <c r="E131" i="6" s="1"/>
  <c r="E132" i="6" s="1"/>
  <c r="E133" i="6" s="1"/>
  <c r="E134" i="6" s="1"/>
  <c r="E135" i="6" s="1"/>
  <c r="E136" i="6" s="1"/>
  <c r="E137" i="6" s="1"/>
  <c r="E138" i="6" s="1"/>
  <c r="E139" i="6" s="1"/>
  <c r="E140" i="6" s="1"/>
  <c r="E141" i="6" s="1"/>
  <c r="E142" i="6" s="1"/>
  <c r="E143" i="6" s="1"/>
  <c r="E144" i="6" s="1"/>
  <c r="E145" i="6" s="1"/>
  <c r="E146" i="6" s="1"/>
  <c r="E147" i="6" s="1"/>
  <c r="E148" i="6" s="1"/>
  <c r="E149" i="6" s="1"/>
  <c r="E150" i="6" s="1"/>
  <c r="E151" i="6" s="1"/>
  <c r="E152" i="6" s="1"/>
  <c r="E153" i="6" s="1"/>
  <c r="E154" i="6" s="1"/>
  <c r="E155" i="6" s="1"/>
  <c r="E156" i="6" s="1"/>
  <c r="E157" i="6" s="1"/>
  <c r="E158" i="6" s="1"/>
  <c r="E159" i="6" s="1"/>
  <c r="E160" i="6" s="1"/>
  <c r="E161" i="6" s="1"/>
  <c r="E162" i="6" s="1"/>
  <c r="E163" i="6" s="1"/>
  <c r="E164" i="6" s="1"/>
  <c r="E165" i="6" s="1"/>
  <c r="E166" i="6" s="1"/>
  <c r="E167" i="6" s="1"/>
  <c r="E168" i="6" s="1"/>
  <c r="E169" i="6" s="1"/>
  <c r="E170" i="6" s="1"/>
  <c r="E171" i="6" s="1"/>
  <c r="E172" i="6" s="1"/>
  <c r="E173" i="6" s="1"/>
  <c r="E174" i="6" s="1"/>
  <c r="E175" i="6" s="1"/>
  <c r="E176" i="6" s="1"/>
  <c r="E177" i="6" s="1"/>
  <c r="E178" i="6" s="1"/>
  <c r="E179" i="6" s="1"/>
  <c r="E180" i="6" s="1"/>
  <c r="E181" i="6" s="1"/>
  <c r="E182" i="6" s="1"/>
  <c r="E183" i="6" s="1"/>
  <c r="E184" i="6" s="1"/>
  <c r="E185" i="6" s="1"/>
  <c r="E186" i="6" s="1"/>
  <c r="E187" i="6" s="1"/>
  <c r="E188" i="6" s="1"/>
  <c r="E189" i="6" s="1"/>
  <c r="E190" i="6" s="1"/>
  <c r="E191" i="6" s="1"/>
  <c r="E192" i="6" s="1"/>
  <c r="E193" i="6" s="1"/>
  <c r="E194" i="6" s="1"/>
  <c r="E195" i="6" s="1"/>
  <c r="E196" i="6" s="1"/>
  <c r="E197" i="6" s="1"/>
  <c r="E198" i="6" s="1"/>
  <c r="E199" i="6" s="1"/>
  <c r="E200" i="6" s="1"/>
  <c r="E201" i="6" s="1"/>
  <c r="E202" i="6" s="1"/>
  <c r="E203" i="6" s="1"/>
  <c r="E204" i="6" s="1"/>
  <c r="E205" i="6" s="1"/>
  <c r="E206" i="6" s="1"/>
  <c r="E207" i="6" s="1"/>
  <c r="E208" i="6" s="1"/>
  <c r="E209" i="6" s="1"/>
  <c r="E210" i="6" s="1"/>
  <c r="E211" i="6" s="1"/>
  <c r="E212" i="6" s="1"/>
  <c r="E213" i="6" s="1"/>
  <c r="E214" i="6" s="1"/>
  <c r="E215" i="6" s="1"/>
  <c r="E216" i="6" s="1"/>
  <c r="E217" i="6" s="1"/>
  <c r="E218" i="6" s="1"/>
  <c r="E219" i="6" s="1"/>
  <c r="E220" i="6" s="1"/>
  <c r="E221" i="6" s="1"/>
  <c r="E222" i="6" s="1"/>
  <c r="E223" i="6" s="1"/>
  <c r="E224" i="6" s="1"/>
  <c r="E225" i="6" s="1"/>
  <c r="E226" i="6" s="1"/>
  <c r="E227" i="6" s="1"/>
  <c r="E228" i="6" s="1"/>
  <c r="E229" i="6" s="1"/>
  <c r="E230" i="6" s="1"/>
  <c r="E231" i="6" s="1"/>
  <c r="E232" i="6" s="1"/>
  <c r="E233" i="6" s="1"/>
  <c r="E234" i="6" s="1"/>
  <c r="E235" i="6" s="1"/>
  <c r="E236" i="6" s="1"/>
  <c r="E237" i="6" s="1"/>
  <c r="E238" i="6" s="1"/>
  <c r="E239" i="6" s="1"/>
  <c r="E240" i="6" s="1"/>
  <c r="E241" i="6" s="1"/>
  <c r="E242" i="6" s="1"/>
  <c r="E243" i="6" s="1"/>
  <c r="E244" i="6" s="1"/>
  <c r="E245" i="6" s="1"/>
  <c r="E246" i="6" s="1"/>
  <c r="E247" i="6" s="1"/>
  <c r="E248" i="6" s="1"/>
  <c r="E249" i="6" s="1"/>
  <c r="E250" i="6" s="1"/>
  <c r="E251" i="6" s="1"/>
  <c r="E252" i="6" s="1"/>
  <c r="E253" i="6" s="1"/>
  <c r="E254" i="6" s="1"/>
  <c r="E255" i="6" s="1"/>
  <c r="E256" i="6" s="1"/>
  <c r="E257" i="6" s="1"/>
  <c r="E258" i="6" s="1"/>
  <c r="E259" i="6" s="1"/>
  <c r="E260" i="6" s="1"/>
  <c r="E261" i="6" s="1"/>
  <c r="E262" i="6" s="1"/>
  <c r="E263" i="6" s="1"/>
  <c r="E264" i="6" s="1"/>
  <c r="E265" i="6" s="1"/>
  <c r="E266" i="6" s="1"/>
  <c r="E267" i="6" s="1"/>
  <c r="E268" i="6" s="1"/>
  <c r="E269" i="6" s="1"/>
  <c r="E270" i="6" s="1"/>
  <c r="E271" i="6" s="1"/>
  <c r="E272" i="6" s="1"/>
  <c r="E273" i="6" s="1"/>
  <c r="E274" i="6" s="1"/>
  <c r="E275" i="6" s="1"/>
  <c r="E276" i="6" s="1"/>
  <c r="E277" i="6" s="1"/>
  <c r="E278" i="6" s="1"/>
  <c r="E279" i="6" s="1"/>
  <c r="E280" i="6" s="1"/>
  <c r="E281" i="6" s="1"/>
  <c r="E282" i="6" s="1"/>
  <c r="E283" i="6" s="1"/>
  <c r="E284" i="6" s="1"/>
  <c r="E285" i="6" s="1"/>
  <c r="E286" i="6" s="1"/>
  <c r="E287" i="6" s="1"/>
  <c r="E288" i="6" s="1"/>
  <c r="E289" i="6" s="1"/>
  <c r="E290" i="6" s="1"/>
  <c r="E291" i="6" s="1"/>
  <c r="E292" i="6" s="1"/>
  <c r="E293" i="6" s="1"/>
  <c r="E294" i="6" s="1"/>
  <c r="E295" i="6" s="1"/>
  <c r="E296" i="6" s="1"/>
  <c r="E297" i="6" s="1"/>
  <c r="E298" i="6" s="1"/>
  <c r="E299" i="6" s="1"/>
  <c r="E300" i="6" s="1"/>
  <c r="E301" i="6" s="1"/>
  <c r="E302" i="6" s="1"/>
  <c r="E303" i="6" s="1"/>
  <c r="E304" i="6" s="1"/>
  <c r="E305" i="6" s="1"/>
  <c r="C306" i="6"/>
  <c r="D306" i="6"/>
  <c r="E306" i="6" l="1"/>
  <c r="B18" i="4"/>
  <c r="B16" i="4"/>
  <c r="B33" i="4"/>
  <c r="B6" i="4"/>
  <c r="B32" i="4" s="1"/>
  <c r="B34" i="4" s="1"/>
  <c r="H4" i="4"/>
  <c r="H5" i="4" s="1"/>
  <c r="H6" i="4" s="1"/>
  <c r="H7" i="4" s="1"/>
  <c r="H8" i="4" s="1"/>
  <c r="H9" i="4" s="1"/>
  <c r="H10" i="4" s="1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H22" i="4" s="1"/>
  <c r="H23" i="4" s="1"/>
  <c r="H24" i="4" s="1"/>
  <c r="H25" i="4" s="1"/>
  <c r="H26" i="4" s="1"/>
  <c r="H27" i="4" s="1"/>
  <c r="H28" i="4" s="1"/>
  <c r="H29" i="4" s="1"/>
  <c r="H30" i="4" s="1"/>
  <c r="H31" i="4" s="1"/>
  <c r="B4" i="4"/>
  <c r="D185" i="3"/>
  <c r="C3" i="3"/>
  <c r="C185" i="3" s="1"/>
  <c r="E185" i="3" s="1"/>
  <c r="A3" i="3"/>
  <c r="C16" i="2"/>
  <c r="C14" i="2"/>
  <c r="C12" i="2"/>
  <c r="B8" i="2"/>
  <c r="B7" i="2"/>
  <c r="B5" i="2"/>
  <c r="B17" i="2" l="1"/>
  <c r="C17" i="2"/>
  <c r="E3" i="3"/>
  <c r="E4" i="3" s="1"/>
  <c r="E5" i="3" s="1"/>
  <c r="E6" i="3" s="1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E26" i="3" s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6" i="3" s="1"/>
  <c r="E47" i="3" s="1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59" i="3" s="1"/>
  <c r="E60" i="3" s="1"/>
  <c r="E61" i="3" s="1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72" i="3" s="1"/>
  <c r="E73" i="3" s="1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86" i="3" s="1"/>
  <c r="E87" i="3" s="1"/>
  <c r="E88" i="3" s="1"/>
  <c r="E89" i="3" s="1"/>
  <c r="E90" i="3" s="1"/>
  <c r="E91" i="3" s="1"/>
  <c r="E92" i="3" s="1"/>
  <c r="E93" i="3" s="1"/>
  <c r="E94" i="3" s="1"/>
  <c r="E95" i="3" s="1"/>
  <c r="E96" i="3" s="1"/>
  <c r="E97" i="3" s="1"/>
  <c r="E98" i="3" s="1"/>
  <c r="E99" i="3" s="1"/>
  <c r="E100" i="3" s="1"/>
  <c r="E101" i="3" s="1"/>
  <c r="E102" i="3" s="1"/>
  <c r="E103" i="3" s="1"/>
  <c r="E104" i="3" s="1"/>
  <c r="E105" i="3" s="1"/>
  <c r="E106" i="3" s="1"/>
  <c r="E107" i="3" s="1"/>
  <c r="E108" i="3" s="1"/>
  <c r="E109" i="3" s="1"/>
  <c r="E110" i="3" s="1"/>
  <c r="E111" i="3" s="1"/>
  <c r="E112" i="3" s="1"/>
  <c r="E113" i="3" s="1"/>
  <c r="E114" i="3" s="1"/>
  <c r="E115" i="3" s="1"/>
  <c r="E116" i="3" s="1"/>
  <c r="E117" i="3" s="1"/>
  <c r="E118" i="3" s="1"/>
  <c r="E119" i="3" s="1"/>
  <c r="E120" i="3" s="1"/>
  <c r="E121" i="3" s="1"/>
  <c r="E122" i="3" s="1"/>
  <c r="E123" i="3" s="1"/>
  <c r="E124" i="3" s="1"/>
  <c r="E125" i="3" s="1"/>
  <c r="E126" i="3" s="1"/>
  <c r="E127" i="3" s="1"/>
  <c r="E128" i="3" s="1"/>
  <c r="E129" i="3" s="1"/>
  <c r="E130" i="3" s="1"/>
  <c r="E131" i="3" s="1"/>
  <c r="E132" i="3" s="1"/>
  <c r="E133" i="3" s="1"/>
  <c r="E134" i="3" s="1"/>
  <c r="E135" i="3" s="1"/>
  <c r="E136" i="3" s="1"/>
  <c r="E137" i="3" s="1"/>
  <c r="E138" i="3" s="1"/>
  <c r="E139" i="3" s="1"/>
  <c r="E140" i="3" s="1"/>
  <c r="E141" i="3" s="1"/>
  <c r="E142" i="3" s="1"/>
  <c r="E143" i="3" s="1"/>
  <c r="E144" i="3" s="1"/>
  <c r="E145" i="3" s="1"/>
  <c r="E146" i="3" s="1"/>
  <c r="E147" i="3" s="1"/>
  <c r="E148" i="3" s="1"/>
  <c r="E149" i="3" s="1"/>
  <c r="E150" i="3" s="1"/>
  <c r="E151" i="3" s="1"/>
  <c r="E152" i="3" s="1"/>
  <c r="E153" i="3" s="1"/>
  <c r="E154" i="3" s="1"/>
  <c r="E155" i="3" s="1"/>
  <c r="E156" i="3" s="1"/>
  <c r="E157" i="3" s="1"/>
  <c r="E158" i="3" s="1"/>
  <c r="E159" i="3" s="1"/>
  <c r="E160" i="3" s="1"/>
  <c r="E161" i="3" s="1"/>
  <c r="E162" i="3" s="1"/>
  <c r="E163" i="3" s="1"/>
  <c r="E164" i="3" s="1"/>
  <c r="E165" i="3" s="1"/>
  <c r="E166" i="3" s="1"/>
  <c r="E167" i="3" s="1"/>
  <c r="E168" i="3" s="1"/>
  <c r="E169" i="3" s="1"/>
  <c r="E170" i="3" s="1"/>
  <c r="E171" i="3" s="1"/>
  <c r="E172" i="3" s="1"/>
  <c r="E173" i="3" s="1"/>
  <c r="E174" i="3" s="1"/>
  <c r="E175" i="3" s="1"/>
  <c r="E176" i="3" s="1"/>
  <c r="E177" i="3" s="1"/>
  <c r="E178" i="3" s="1"/>
  <c r="E179" i="3" s="1"/>
  <c r="E180" i="3" s="1"/>
  <c r="E181" i="3" s="1"/>
  <c r="E182" i="3" s="1"/>
  <c r="E183" i="3" s="1"/>
  <c r="E184" i="3" s="1"/>
  <c r="D17" i="2" l="1"/>
</calcChain>
</file>

<file path=xl/sharedStrings.xml><?xml version="1.0" encoding="utf-8"?>
<sst xmlns="http://schemas.openxmlformats.org/spreadsheetml/2006/main" count="1606" uniqueCount="969">
  <si>
    <t>중앙 75회 2023년 재무 보고</t>
    <phoneticPr fontId="3" type="noConversion"/>
  </si>
  <si>
    <t>23-12-31 현재</t>
    <phoneticPr fontId="3" type="noConversion"/>
  </si>
  <si>
    <t>적요</t>
  </si>
  <si>
    <t>입금</t>
  </si>
  <si>
    <t>출금</t>
  </si>
  <si>
    <t>잔액</t>
  </si>
  <si>
    <t>비고</t>
  </si>
  <si>
    <t>전기 이월</t>
  </si>
  <si>
    <t>신용식 전임회장 인계</t>
    <phoneticPr fontId="3" type="noConversion"/>
  </si>
  <si>
    <t>연회비 &amp; 찬조</t>
  </si>
  <si>
    <t>연회비 80명, 찬조금 16명</t>
  </si>
  <si>
    <t>4기수 체육대회 분담금</t>
    <phoneticPr fontId="3" type="noConversion"/>
  </si>
  <si>
    <t>72, 73회 150만원, 74회 200만원</t>
  </si>
  <si>
    <t>송년회 회비&amp;찬조</t>
    <phoneticPr fontId="3" type="noConversion"/>
  </si>
  <si>
    <t>수입이자</t>
  </si>
  <si>
    <t>4기수 체육대회 경비</t>
  </si>
  <si>
    <t>교우회 및 모임 지원</t>
  </si>
  <si>
    <t>교우회, 산악회, 골프회, 74회, 84회</t>
  </si>
  <si>
    <t>75데이 경비</t>
  </si>
  <si>
    <t>7/5 대찬식당</t>
  </si>
  <si>
    <t>송년회 경비</t>
    <phoneticPr fontId="3" type="noConversion"/>
  </si>
  <si>
    <t>만포막국수</t>
    <phoneticPr fontId="3" type="noConversion"/>
  </si>
  <si>
    <t>회의비</t>
  </si>
  <si>
    <t>75회 전현직 운영진, 4기수 준비모임</t>
  </si>
  <si>
    <t>선물 제작</t>
    <phoneticPr fontId="3" type="noConversion"/>
  </si>
  <si>
    <t>자수 네임태그 제작, 발송</t>
    <phoneticPr fontId="3" type="noConversion"/>
  </si>
  <si>
    <t>경조사 지원</t>
  </si>
  <si>
    <t>근조기 배달</t>
  </si>
  <si>
    <t>문자 전송비</t>
  </si>
  <si>
    <t>단체 문자 발송비</t>
  </si>
  <si>
    <t>합계</t>
  </si>
  <si>
    <t>정기예금 2,500만원 포함</t>
    <phoneticPr fontId="3" type="noConversion"/>
  </si>
  <si>
    <t>연회비 납입 81명</t>
    <phoneticPr fontId="3" type="noConversion"/>
  </si>
  <si>
    <t>강동헌,강범식,고광철,구본엽,권성운,권영호,김광조,김기윤,김물시,김상용</t>
  </si>
  <si>
    <t>김상훈,김석현,김영수,김의성,김자운,김재균,김종학,김형규,김홍진,노학재</t>
  </si>
  <si>
    <t>류종완,박경태,박경훈,박기종,박부견,박종한,박지원,배진한,백승곤,서영학</t>
  </si>
  <si>
    <t>서철수,성경진,송한용,송호근,신동균,신용식,심인철,안석한,안정모,양규석</t>
  </si>
  <si>
    <t>양길연,양재석,연성호,우경원,우상훈, 유기종,유동재,유상건,유석종,이규석,이상훈</t>
    <phoneticPr fontId="3" type="noConversion"/>
  </si>
  <si>
    <t>이원구,이주일,이준영,이준호,이철훈,이호경,임영록,임지택,임홍묵,장기만</t>
  </si>
  <si>
    <t>장명진,장상길,전병준,전승준,전창용,전태윤,전효식,정연준,정찬옥,조제술</t>
  </si>
  <si>
    <t>조현석,주병준,지용태,차대규,최량진,최은규,최종광,최종률,한창우,한태희</t>
  </si>
  <si>
    <t>찬조자 명단</t>
    <phoneticPr fontId="3" type="noConversion"/>
  </si>
  <si>
    <t>이준영</t>
  </si>
  <si>
    <t>유석종</t>
  </si>
  <si>
    <t>전태윤</t>
  </si>
  <si>
    <t>연성호</t>
  </si>
  <si>
    <t>개인 16명</t>
    <phoneticPr fontId="3" type="noConversion"/>
  </si>
  <si>
    <t>박지원</t>
  </si>
  <si>
    <t>박종한</t>
  </si>
  <si>
    <t>단체 2개</t>
    <phoneticPr fontId="3" type="noConversion"/>
  </si>
  <si>
    <t>최종률</t>
  </si>
  <si>
    <t>최종광</t>
  </si>
  <si>
    <t>(4기수 체육대회 포함)</t>
    <phoneticPr fontId="3" type="noConversion"/>
  </si>
  <si>
    <t>권영호</t>
  </si>
  <si>
    <t>최은규</t>
  </si>
  <si>
    <t>양길연</t>
  </si>
  <si>
    <t>성경진</t>
  </si>
  <si>
    <t>김광조</t>
  </si>
  <si>
    <t>신용식</t>
  </si>
  <si>
    <t>배진한</t>
  </si>
  <si>
    <t>권성운</t>
  </si>
  <si>
    <t>골프회</t>
    <phoneticPr fontId="3" type="noConversion"/>
  </si>
  <si>
    <t>산악회</t>
    <phoneticPr fontId="3" type="noConversion"/>
  </si>
  <si>
    <t>4기수 체육대회 수입 지출 내역</t>
    <phoneticPr fontId="3" type="noConversion"/>
  </si>
  <si>
    <t>구분</t>
    <phoneticPr fontId="3" type="noConversion"/>
  </si>
  <si>
    <t>수입</t>
    <phoneticPr fontId="3" type="noConversion"/>
  </si>
  <si>
    <t>지출</t>
    <phoneticPr fontId="3" type="noConversion"/>
  </si>
  <si>
    <t>잔액</t>
    <phoneticPr fontId="3" type="noConversion"/>
  </si>
  <si>
    <t>비고</t>
    <phoneticPr fontId="3" type="noConversion"/>
  </si>
  <si>
    <t>기수별 분담금</t>
    <phoneticPr fontId="3" type="noConversion"/>
  </si>
  <si>
    <t>72, 73, 74회 찬조</t>
    <phoneticPr fontId="3" type="noConversion"/>
  </si>
  <si>
    <t>75회 찬조</t>
    <phoneticPr fontId="3" type="noConversion"/>
  </si>
  <si>
    <t>참가비</t>
    <phoneticPr fontId="3" type="noConversion"/>
  </si>
  <si>
    <t>75회 18명 + 가족 10명</t>
    <phoneticPr fontId="3" type="noConversion"/>
  </si>
  <si>
    <t>상금</t>
    <phoneticPr fontId="3" type="noConversion"/>
  </si>
  <si>
    <t>준우승 4종목</t>
    <phoneticPr fontId="3" type="noConversion"/>
  </si>
  <si>
    <t>대회 경비</t>
    <phoneticPr fontId="3" type="noConversion"/>
  </si>
  <si>
    <t>선물</t>
    <phoneticPr fontId="3" type="noConversion"/>
  </si>
  <si>
    <t>시상금</t>
    <phoneticPr fontId="3" type="noConversion"/>
  </si>
  <si>
    <t>경품</t>
    <phoneticPr fontId="3" type="noConversion"/>
  </si>
  <si>
    <t>뒷풀이 경비</t>
    <phoneticPr fontId="3" type="noConversion"/>
  </si>
  <si>
    <t>합계</t>
    <phoneticPr fontId="3" type="noConversion"/>
  </si>
  <si>
    <t>75동기회 통장거래 내역서 (2023/01/01 ~ 2023/12/31)</t>
    <phoneticPr fontId="3" type="noConversion"/>
  </si>
  <si>
    <t>일시</t>
    <phoneticPr fontId="3" type="noConversion"/>
  </si>
  <si>
    <t>적요</t>
    <phoneticPr fontId="3" type="noConversion"/>
  </si>
  <si>
    <t>전 집행부 통장 이월금</t>
    <phoneticPr fontId="3" type="noConversion"/>
  </si>
  <si>
    <t>카카오 뱅크 송금</t>
    <phoneticPr fontId="3" type="noConversion"/>
  </si>
  <si>
    <t>2023.02.14 16:09:19</t>
  </si>
  <si>
    <t>연회비  전효식</t>
  </si>
  <si>
    <t>연회비</t>
  </si>
  <si>
    <t/>
  </si>
  <si>
    <t>2023.02.15 20:04:54</t>
  </si>
  <si>
    <t>2023.02.15 20:06:49</t>
  </si>
  <si>
    <t>유동재</t>
  </si>
  <si>
    <t>2023.02.15 20:59:36</t>
  </si>
  <si>
    <t>김기윤</t>
  </si>
  <si>
    <t>2023.02.15 21:15:29</t>
  </si>
  <si>
    <t>연회비 &amp; 찬조</t>
    <phoneticPr fontId="3" type="noConversion"/>
  </si>
  <si>
    <t>2023.02.15 21:53:12</t>
  </si>
  <si>
    <t>연성호2023</t>
  </si>
  <si>
    <t>2023.02.16 13:30:53</t>
  </si>
  <si>
    <t>장명진 2023</t>
  </si>
  <si>
    <t>2023.02.17 13:29:55</t>
  </si>
  <si>
    <t>1년만기 정기예금 가입</t>
    <phoneticPr fontId="3" type="noConversion"/>
  </si>
  <si>
    <t>만기: '24.2.17 금리 4%(세전)</t>
    <phoneticPr fontId="3" type="noConversion"/>
  </si>
  <si>
    <t>2023.02.25 05:31:15</t>
  </si>
  <si>
    <t>입출금통장 이자</t>
  </si>
  <si>
    <t>수입이자</t>
    <phoneticPr fontId="3" type="noConversion"/>
  </si>
  <si>
    <t>2023.02.28 15:34:10</t>
  </si>
  <si>
    <t>조현석</t>
  </si>
  <si>
    <t>2023.03.02 20:11:30</t>
  </si>
  <si>
    <t>근조기 배달료</t>
  </si>
  <si>
    <t>경조사 지원</t>
    <phoneticPr fontId="3" type="noConversion"/>
  </si>
  <si>
    <t>2023.03.07 14:23:09</t>
  </si>
  <si>
    <t>서영학</t>
  </si>
  <si>
    <t>2023.03.07 14:27:04</t>
  </si>
  <si>
    <t>2023.03.07 14:28:56</t>
  </si>
  <si>
    <t>임홍묵</t>
  </si>
  <si>
    <t>2023.03.07 14:30:08</t>
  </si>
  <si>
    <t>고광철</t>
  </si>
  <si>
    <t>2023.03.07 14:30:32</t>
  </si>
  <si>
    <t>류종완</t>
  </si>
  <si>
    <t>2023.03.07 15:16:38</t>
  </si>
  <si>
    <t>조제술</t>
  </si>
  <si>
    <t>2023.03.07 16:09:52</t>
  </si>
  <si>
    <t>박기종</t>
  </si>
  <si>
    <t>2023.03.07 16:56:08</t>
  </si>
  <si>
    <t>우경원</t>
  </si>
  <si>
    <t>2023.03.07 17:00:06</t>
  </si>
  <si>
    <t>이상훈12반</t>
  </si>
  <si>
    <t>2023.03.07 17:48:33</t>
  </si>
  <si>
    <t>김자운</t>
  </si>
  <si>
    <t>2023.03.07 17:58:04</t>
  </si>
  <si>
    <t>장상길</t>
  </si>
  <si>
    <t>2023.03.07 18:02:57</t>
  </si>
  <si>
    <t>유상건</t>
  </si>
  <si>
    <t>2023.03.07 20:57:31</t>
  </si>
  <si>
    <t>2023.03.07 21:28:19</t>
  </si>
  <si>
    <t>2023.03.07 22:57:35</t>
  </si>
  <si>
    <t>김홍진 75회</t>
  </si>
  <si>
    <t>2023.03.08 05:20:11</t>
  </si>
  <si>
    <t>강동헌</t>
  </si>
  <si>
    <t>2023.03.08 06:45:51</t>
  </si>
  <si>
    <t>김석현</t>
  </si>
  <si>
    <t>2023.03.08 08:29:32</t>
  </si>
  <si>
    <t>정연준</t>
  </si>
  <si>
    <t>2023.03.08 08:37:06</t>
  </si>
  <si>
    <t>이주일75회비</t>
  </si>
  <si>
    <t>2023.03.08 10:44:05</t>
  </si>
  <si>
    <t>주병준</t>
  </si>
  <si>
    <t>2023.03.08 11:34:55</t>
  </si>
  <si>
    <t>이원구</t>
  </si>
  <si>
    <t>2023.03.08 11:37:30</t>
  </si>
  <si>
    <t>전창용</t>
  </si>
  <si>
    <t>2023.03.08 11:38:49</t>
  </si>
  <si>
    <t>양규석</t>
  </si>
  <si>
    <t>2023.03.08 15:29:15</t>
  </si>
  <si>
    <t>구본엽</t>
  </si>
  <si>
    <t>2023.03.08 16:42:59</t>
  </si>
  <si>
    <t>전승준</t>
  </si>
  <si>
    <t>2023.03.08 17:33:51</t>
  </si>
  <si>
    <t>양재석</t>
  </si>
  <si>
    <t>2023.03.10 12:44:04</t>
  </si>
  <si>
    <t>2023.03.10 14:31:21</t>
  </si>
  <si>
    <t>2023.03.10 21:26:40</t>
  </si>
  <si>
    <t>안석한</t>
  </si>
  <si>
    <t>2023.03.12 14:20:45</t>
  </si>
  <si>
    <t>2023.03.12 14:23:29</t>
  </si>
  <si>
    <t>송한용 75</t>
  </si>
  <si>
    <t>2023.03.12 15:39:32</t>
  </si>
  <si>
    <t>신동균</t>
  </si>
  <si>
    <t>2023.03.12 16:16:42</t>
  </si>
  <si>
    <t>유기종</t>
  </si>
  <si>
    <t>2023.03.12 16:58:26</t>
  </si>
  <si>
    <t>김상용</t>
  </si>
  <si>
    <t>2023.03.12 18:39:40</t>
  </si>
  <si>
    <t>송호근</t>
  </si>
  <si>
    <t>2023.03.13 08:57:50</t>
  </si>
  <si>
    <t>한태희</t>
  </si>
  <si>
    <t>2023.03.13 17:14:49</t>
  </si>
  <si>
    <t>장기만</t>
  </si>
  <si>
    <t>2023.03.14 15:50:59</t>
  </si>
  <si>
    <t>이철훈</t>
  </si>
  <si>
    <t>2023.03.16 14:29:42</t>
  </si>
  <si>
    <t>노학재_연회비</t>
  </si>
  <si>
    <t>2023.03.17 05:50:35</t>
  </si>
  <si>
    <t>지용태</t>
  </si>
  <si>
    <t>2023.03.18 09:05:43</t>
  </si>
  <si>
    <t>김종학</t>
  </si>
  <si>
    <t>2023.03.18 14:41:49</t>
  </si>
  <si>
    <t>김형규</t>
  </si>
  <si>
    <t>2023.03.18 14:57:58</t>
  </si>
  <si>
    <t>2023.03.18 18:19:17</t>
  </si>
  <si>
    <t>김물시</t>
  </si>
  <si>
    <t>2023.03.20 09:43:03</t>
  </si>
  <si>
    <t>강범식</t>
  </si>
  <si>
    <t>2023.03.20 11:07:36</t>
  </si>
  <si>
    <t>박경훈</t>
  </si>
  <si>
    <t>2023.03.23 08:53:48</t>
  </si>
  <si>
    <t>중앙75 전현직 임원회의(2/15)</t>
  </si>
  <si>
    <t>회의비</t>
    <phoneticPr fontId="3" type="noConversion"/>
  </si>
  <si>
    <t>2023.03.24 10:42:52</t>
  </si>
  <si>
    <t>안정모 동기회비</t>
  </si>
  <si>
    <t>2023.03.24 19:06:23</t>
  </si>
  <si>
    <t>김의성</t>
  </si>
  <si>
    <t>2023.03.25 05:47:54</t>
  </si>
  <si>
    <t>2023.03.25 13:57:37</t>
  </si>
  <si>
    <t>75박종한</t>
  </si>
  <si>
    <t>2023.03.26 16:30:13</t>
  </si>
  <si>
    <t>박부견 중앙75</t>
  </si>
  <si>
    <t>2023.03.27 10:04:57</t>
  </si>
  <si>
    <t>정찬옥</t>
  </si>
  <si>
    <t>2023.03.27 10:30:39</t>
  </si>
  <si>
    <t>백승곤</t>
  </si>
  <si>
    <t>2023.03.28 14:03:50</t>
  </si>
  <si>
    <t>김재균</t>
  </si>
  <si>
    <t>2023.03.30 06:30:28</t>
  </si>
  <si>
    <t>26일 굿모닝 챌린지</t>
  </si>
  <si>
    <t>2023.03.31 06:30:05</t>
  </si>
  <si>
    <t>2023.03.31 11:20:20</t>
  </si>
  <si>
    <t>4기수체육대회 준비모임(3/29)</t>
    <phoneticPr fontId="3" type="noConversion"/>
  </si>
  <si>
    <t>2023.03.31 14:53:39</t>
  </si>
  <si>
    <t>이호경</t>
  </si>
  <si>
    <t>2023.03.31 17:16:14</t>
  </si>
  <si>
    <t>박경태</t>
  </si>
  <si>
    <t>2023.03.31 18:43:03</t>
  </si>
  <si>
    <t>이규석</t>
  </si>
  <si>
    <t>2023.03.31 18:45:50</t>
  </si>
  <si>
    <t>임지택</t>
  </si>
  <si>
    <t>2023.03.31 18:46:27</t>
  </si>
  <si>
    <t>심인철</t>
  </si>
  <si>
    <t>2023.03.31 18:47:55</t>
  </si>
  <si>
    <t>한창우</t>
  </si>
  <si>
    <t>2023.03.31 18:48:46</t>
  </si>
  <si>
    <t>차대규</t>
  </si>
  <si>
    <t>2023.03.31 18:50:29</t>
  </si>
  <si>
    <t>임영록</t>
  </si>
  <si>
    <t>2023.03.31 18:55:18</t>
  </si>
  <si>
    <t>서철수</t>
  </si>
  <si>
    <t>2023.03.31 19:33:02</t>
  </si>
  <si>
    <t>김상훈75기</t>
  </si>
  <si>
    <t>2023.04.03 06:24:13</t>
  </si>
  <si>
    <t>2023.04.04 06:24:15</t>
  </si>
  <si>
    <t>2023.04.04 09:02:12</t>
  </si>
  <si>
    <t>근조기 비용</t>
  </si>
  <si>
    <t>2023.04.05 06:38:39</t>
  </si>
  <si>
    <t>2023.04.06 06:25:36</t>
  </si>
  <si>
    <t>2023.04.06 12:36:21</t>
  </si>
  <si>
    <t>72동기회-박한준</t>
  </si>
  <si>
    <t>2023.04.06 12:43:01</t>
  </si>
  <si>
    <t>74최종윤</t>
  </si>
  <si>
    <t>2023.04.07 06:27:45</t>
  </si>
  <si>
    <t>2023.04.08 14:13:38</t>
  </si>
  <si>
    <t>75산악회</t>
  </si>
  <si>
    <t>4기수 체육대회 찬조</t>
  </si>
  <si>
    <t>2023.04.10 06:27:30</t>
  </si>
  <si>
    <t>2023.04.11 06:28:13</t>
  </si>
  <si>
    <t>2023.04.12 06:32:42</t>
  </si>
  <si>
    <t>2023.04.13 06:39:23</t>
  </si>
  <si>
    <t>2023.04.14 06:32:58</t>
  </si>
  <si>
    <t>2023.04.14 14:30:01</t>
  </si>
  <si>
    <t>73김한상 분담금&amp;경품</t>
    <phoneticPr fontId="3" type="noConversion"/>
  </si>
  <si>
    <t>4기수체육대회 분담금</t>
    <phoneticPr fontId="3" type="noConversion"/>
  </si>
  <si>
    <t>2023.04.17 06:28:46</t>
  </si>
  <si>
    <t>2023.04.17 16:48:19</t>
  </si>
  <si>
    <t>김미영 4기수체육대회 시설관리</t>
  </si>
  <si>
    <t>2023.04.17 16:48:20</t>
  </si>
  <si>
    <t>노이용 4기수체육대회 시설관리</t>
  </si>
  <si>
    <t>2023.04.17 16:48:21</t>
  </si>
  <si>
    <t>김태석 4기수체육대회 시설관리</t>
  </si>
  <si>
    <t>2023.04.18 06:27:27</t>
  </si>
  <si>
    <t>2023.04.18 10:51:58</t>
  </si>
  <si>
    <t>신동균 수중궁식사상품권</t>
  </si>
  <si>
    <t>4기수 체육대회 경비</t>
    <phoneticPr fontId="3" type="noConversion"/>
  </si>
  <si>
    <t>2023.04.19 06:31:24</t>
  </si>
  <si>
    <t>2023.04.20 06:30:15</t>
  </si>
  <si>
    <t>2023.04.20 10:08:03</t>
  </si>
  <si>
    <t>이상훈 아크릴 응모함</t>
  </si>
  <si>
    <t>2023.04.21 06:30:42</t>
  </si>
  <si>
    <t>2023.04.24 06:29:51</t>
  </si>
  <si>
    <t>2023.04.24 14:52:48</t>
  </si>
  <si>
    <t>이준영찬조금</t>
  </si>
  <si>
    <t>4기수 체육대회 찬조</t>
    <phoneticPr fontId="3" type="noConversion"/>
  </si>
  <si>
    <t>2023.04.24 15:38:50</t>
  </si>
  <si>
    <t>최현준</t>
  </si>
  <si>
    <t>2023.04.24 16:30:42</t>
  </si>
  <si>
    <t>골프동호회</t>
    <phoneticPr fontId="3" type="noConversion"/>
  </si>
  <si>
    <t>2023.04.26 13:14:40</t>
  </si>
  <si>
    <t>4기수체육대회 시상품 외</t>
  </si>
  <si>
    <t>2023.04.26 13:16:09</t>
  </si>
  <si>
    <t>4기수체육대회 맥주 외</t>
  </si>
  <si>
    <t>2023.04.26 13:17:25</t>
  </si>
  <si>
    <t>4기수체육대회 커피 외</t>
  </si>
  <si>
    <t>2023.04.26 13:18:33</t>
  </si>
  <si>
    <t>4기수체육대회 핑크솔트</t>
  </si>
  <si>
    <t>2023.04.26 13:36:08</t>
  </si>
  <si>
    <t>4기수체육대회 밥차 바베큐</t>
  </si>
  <si>
    <t>2023.04.26 13:36:54</t>
  </si>
  <si>
    <t>4기수체육대회 이마트 상품권</t>
    <phoneticPr fontId="3" type="noConversion"/>
  </si>
  <si>
    <t>4기수 체육대회 경비 5000원 환급</t>
    <phoneticPr fontId="3" type="noConversion"/>
  </si>
  <si>
    <t>2023.04.26 14:00:56</t>
  </si>
  <si>
    <t>전태윤 바비큐 찬조</t>
    <phoneticPr fontId="3" type="noConversion"/>
  </si>
  <si>
    <t>2023.04.26 14:02:32</t>
  </si>
  <si>
    <t xml:space="preserve">최종률 </t>
    <phoneticPr fontId="3" type="noConversion"/>
  </si>
  <si>
    <t>2023.04.26 14:02:58</t>
  </si>
  <si>
    <t>박종한 바비큐 찬조</t>
    <phoneticPr fontId="3" type="noConversion"/>
  </si>
  <si>
    <t>2023.04.26 14:03:21</t>
  </si>
  <si>
    <t>연성호 바비큐 찬조</t>
    <phoneticPr fontId="3" type="noConversion"/>
  </si>
  <si>
    <t>2023.04.26 15:48:19</t>
  </si>
  <si>
    <t>박지원 바비큐 찬조</t>
    <phoneticPr fontId="3" type="noConversion"/>
  </si>
  <si>
    <t>2023.04.27 13:20:10</t>
  </si>
  <si>
    <t>4기수체육대회 현수막</t>
  </si>
  <si>
    <t>2023.04.29 05:48:27</t>
  </si>
  <si>
    <t>2023.04.29 21:58:15</t>
  </si>
  <si>
    <t>신한 유석종</t>
  </si>
  <si>
    <t>2023.05.04 16:17:55</t>
  </si>
  <si>
    <t>2023.05.08 12:13:43</t>
  </si>
  <si>
    <t>굿모닝 챌린지 상금</t>
  </si>
  <si>
    <t>2023.05.12 13:53:48</t>
  </si>
  <si>
    <t>4기수체육대회 현수막 재제작</t>
  </si>
  <si>
    <t>2023.05.12 16:08:15</t>
  </si>
  <si>
    <t>2023.05.12 21:25:36</t>
  </si>
  <si>
    <t>2023.05.13 10:21:32</t>
  </si>
  <si>
    <t>4기수 체육대회 회비</t>
    <phoneticPr fontId="3" type="noConversion"/>
  </si>
  <si>
    <t>2023.05.14 12:30:03</t>
    <phoneticPr fontId="3" type="noConversion"/>
  </si>
  <si>
    <t>4기수 체육대회 종목별 시상금</t>
    <phoneticPr fontId="3" type="noConversion"/>
  </si>
  <si>
    <t>2023.05.14 19:51:51</t>
  </si>
  <si>
    <t>이상훈</t>
    <phoneticPr fontId="3" type="noConversion"/>
  </si>
  <si>
    <t>2023.05.14 21:55:20</t>
  </si>
  <si>
    <t>4기수체육대회 2차 재동맥주</t>
  </si>
  <si>
    <t>2023.05.14 21:58:34</t>
  </si>
  <si>
    <t>4기수체육대회 토마토</t>
  </si>
  <si>
    <t>2023.05.14 21:59:36</t>
  </si>
  <si>
    <t>4기수체육대회 참외</t>
  </si>
  <si>
    <t>2023.05.14 22:00:25</t>
  </si>
  <si>
    <t>4기수체육대회 얼음 과자</t>
  </si>
  <si>
    <t>2023.05.14 22:00:57</t>
  </si>
  <si>
    <t>4기수체육대회 제기 호각</t>
  </si>
  <si>
    <t>2023.05.14 22:02:12</t>
  </si>
  <si>
    <t>4기수체육대회 참외2</t>
  </si>
  <si>
    <t>2023.05.14 22:02:45</t>
  </si>
  <si>
    <t>4기수체육대회 기타물품</t>
  </si>
  <si>
    <t>2023.05.14 22:03:43</t>
  </si>
  <si>
    <t>4기수체육대회 배구공</t>
  </si>
  <si>
    <t>2023.05.14 22:04:37</t>
  </si>
  <si>
    <t>4기수체육대회 돗자리소주잔</t>
  </si>
  <si>
    <t>2023.05.14 22:05:26</t>
  </si>
  <si>
    <t>4기수체육대회 구급약품</t>
  </si>
  <si>
    <t>2023.05.14 22:05:57</t>
  </si>
  <si>
    <t>4기수체육대회 구급상자</t>
  </si>
  <si>
    <t>2023.05.14 22:07:11</t>
  </si>
  <si>
    <t>4기수체육대회 얼음2</t>
  </si>
  <si>
    <t>2023.05.16 14:57:52</t>
  </si>
  <si>
    <t>상품권할인액반납</t>
  </si>
  <si>
    <t>4기수 체육대회 잔액 입금</t>
    <phoneticPr fontId="3" type="noConversion"/>
  </si>
  <si>
    <t>2023.05.16 15:08:08</t>
  </si>
  <si>
    <t>현금참가비및찬조</t>
  </si>
  <si>
    <t>2023.05.16 15:09:01</t>
  </si>
  <si>
    <t>현금시상금 잔액</t>
  </si>
  <si>
    <t>2023.05.27 06:05:41</t>
  </si>
  <si>
    <t>2023.06.01 18:06:19</t>
  </si>
  <si>
    <t>(주)플렉하이웨이</t>
  </si>
  <si>
    <t>근조기 배달비</t>
    <phoneticPr fontId="3" type="noConversion"/>
  </si>
  <si>
    <t>2023.06.13 10:23:07</t>
  </si>
  <si>
    <t>중앙교우회</t>
  </si>
  <si>
    <t>교우회 후원금</t>
    <phoneticPr fontId="3" type="noConversion"/>
  </si>
  <si>
    <t>2023.06.17 19:14:40</t>
  </si>
  <si>
    <t>75산악회 장려후원금</t>
  </si>
  <si>
    <t>산악회 후원금</t>
    <phoneticPr fontId="3" type="noConversion"/>
  </si>
  <si>
    <t>2023.06.24 04:54:53</t>
  </si>
  <si>
    <t>2023.07.04 15:46:23</t>
  </si>
  <si>
    <t>문자1104 전송 충전금</t>
  </si>
  <si>
    <t>2023.07.10 17:22:05</t>
  </si>
  <si>
    <t>75데이 대찬식당</t>
  </si>
  <si>
    <t>75대회 경비</t>
    <phoneticPr fontId="3" type="noConversion"/>
  </si>
  <si>
    <t>2023.07.26 12:35:35</t>
  </si>
  <si>
    <t>2023.07.29 06:11:47</t>
  </si>
  <si>
    <t>2023.07.29 12:06:44</t>
  </si>
  <si>
    <t>75전병준 3-12</t>
  </si>
  <si>
    <t>연회비</t>
    <phoneticPr fontId="3" type="noConversion"/>
  </si>
  <si>
    <t>2023.08.11 12:26:27</t>
  </si>
  <si>
    <t>이준호</t>
  </si>
  <si>
    <t>2023.08.22 14:55:41</t>
  </si>
  <si>
    <t>2023 더치로 골프회</t>
  </si>
  <si>
    <t>골프회 후원금</t>
    <phoneticPr fontId="3" type="noConversion"/>
  </si>
  <si>
    <t>2023.08.26 06:07:05</t>
  </si>
  <si>
    <t>2023.09.04 13:47:28</t>
  </si>
  <si>
    <t>근조기 배달료 2건</t>
  </si>
  <si>
    <t>2023.09.23 06:02:01</t>
  </si>
  <si>
    <t>2023.10.28 04:22:41</t>
  </si>
  <si>
    <t>2023.11.03 14:39:37</t>
  </si>
  <si>
    <t>문자114충전</t>
  </si>
  <si>
    <t>2023.11.07 13:12:14</t>
  </si>
  <si>
    <t>74회 40주년 행사 찬조</t>
  </si>
  <si>
    <t>74회 40주년 찬조</t>
    <phoneticPr fontId="3" type="noConversion"/>
  </si>
  <si>
    <t>2023.11.16 16:44:03</t>
  </si>
  <si>
    <t>중앙84회30주년찬조</t>
  </si>
  <si>
    <t>84회 30주년 찬조</t>
    <phoneticPr fontId="3" type="noConversion"/>
  </si>
  <si>
    <t>2023.11.25 04:27:28</t>
  </si>
  <si>
    <t>2023.11.28 11:00:15</t>
  </si>
  <si>
    <t>23년 송년회 참가비</t>
    <phoneticPr fontId="3" type="noConversion"/>
  </si>
  <si>
    <t>2023.12.01 19:55:53</t>
  </si>
  <si>
    <t>2023.12.05 16:10:06</t>
  </si>
  <si>
    <t>23년 송년회 찬조</t>
  </si>
  <si>
    <t>2023.12.05 18:56:39</t>
  </si>
  <si>
    <t>최량진</t>
  </si>
  <si>
    <t>23년 송년회비</t>
  </si>
  <si>
    <t>2023.12.05 19:06:18</t>
  </si>
  <si>
    <t>유동재4만,유기종4만,성경진10만</t>
  </si>
  <si>
    <t>2023.12.05 19:07:19</t>
  </si>
  <si>
    <t>오송금</t>
  </si>
  <si>
    <t>2023.12.05 21:39:04</t>
  </si>
  <si>
    <t>유동재 출금</t>
  </si>
  <si>
    <t>오송금분 출금</t>
  </si>
  <si>
    <t>2023.12.05 21:43:15</t>
  </si>
  <si>
    <t>이준영  찬조</t>
  </si>
  <si>
    <t>23년 송년회 추가 찬조</t>
  </si>
  <si>
    <t>2023.12.06 09:09:56</t>
  </si>
  <si>
    <t>한왕근</t>
  </si>
  <si>
    <t>2023.12.06 16:31:56</t>
  </si>
  <si>
    <t>23년송년회현금입금</t>
  </si>
  <si>
    <t>참석자 35명 회비와 찬조금</t>
  </si>
  <si>
    <t>2023.12.16 22:56:32</t>
  </si>
  <si>
    <t>우상훈(75)</t>
  </si>
  <si>
    <t>2023.12.18 11:33:28</t>
  </si>
  <si>
    <t>23년 송년회 만포막국수</t>
  </si>
  <si>
    <t>2023.12.22 11:16:08</t>
  </si>
  <si>
    <t>자수네임태그 제작비</t>
  </si>
  <si>
    <t>2023.12.22 11:16:55</t>
  </si>
  <si>
    <t>자수네임태그 발송비</t>
  </si>
  <si>
    <t>2023.12.22 11:17:42</t>
  </si>
  <si>
    <t>문자114</t>
  </si>
  <si>
    <t>2023.12.23 04:18:53</t>
  </si>
  <si>
    <t>2024년 동기회 재무 결산 보고</t>
    <phoneticPr fontId="3" type="noConversion"/>
  </si>
  <si>
    <t>소계</t>
    <phoneticPr fontId="3" type="noConversion"/>
  </si>
  <si>
    <t>상세 항목</t>
    <phoneticPr fontId="3" type="noConversion"/>
  </si>
  <si>
    <t>기초 잔고</t>
    <phoneticPr fontId="3" type="noConversion"/>
  </si>
  <si>
    <t>모임통장</t>
    <phoneticPr fontId="3" type="noConversion"/>
  </si>
  <si>
    <t>정기예금</t>
    <phoneticPr fontId="3" type="noConversion"/>
  </si>
  <si>
    <t>정기 수입</t>
    <phoneticPr fontId="3" type="noConversion"/>
  </si>
  <si>
    <t>동기회비 및 찬조</t>
    <phoneticPr fontId="3" type="noConversion"/>
  </si>
  <si>
    <t>112명</t>
    <phoneticPr fontId="3" type="noConversion"/>
  </si>
  <si>
    <t>정기예금 외</t>
    <phoneticPr fontId="3" type="noConversion"/>
  </si>
  <si>
    <t>정기 지출</t>
    <phoneticPr fontId="3" type="noConversion"/>
  </si>
  <si>
    <t>행사</t>
    <phoneticPr fontId="3" type="noConversion"/>
  </si>
  <si>
    <t>75데이 경비</t>
    <phoneticPr fontId="3" type="noConversion"/>
  </si>
  <si>
    <t>다산갈비</t>
    <phoneticPr fontId="3" type="noConversion"/>
  </si>
  <si>
    <t>중앙교우회 송년회</t>
    <phoneticPr fontId="3" type="noConversion"/>
  </si>
  <si>
    <t>'24/12/05</t>
    <phoneticPr fontId="3" type="noConversion"/>
  </si>
  <si>
    <t>연극 관람(환상의 듀오)</t>
    <phoneticPr fontId="3" type="noConversion"/>
  </si>
  <si>
    <t>'24/12/07</t>
    <phoneticPr fontId="3" type="noConversion"/>
  </si>
  <si>
    <t>찬조</t>
    <phoneticPr fontId="3" type="noConversion"/>
  </si>
  <si>
    <t>중앙교우회 찬조</t>
    <phoneticPr fontId="3" type="noConversion"/>
  </si>
  <si>
    <t>중앙95회 찬조</t>
    <phoneticPr fontId="3" type="noConversion"/>
  </si>
  <si>
    <t>졸업20주년</t>
    <phoneticPr fontId="3" type="noConversion"/>
  </si>
  <si>
    <t>현수막 찬조</t>
    <phoneticPr fontId="3" type="noConversion"/>
  </si>
  <si>
    <t>산악회, 골프회</t>
    <phoneticPr fontId="3" type="noConversion"/>
  </si>
  <si>
    <t>기타</t>
    <phoneticPr fontId="3" type="noConversion"/>
  </si>
  <si>
    <t>문자 전송비용</t>
    <phoneticPr fontId="3" type="noConversion"/>
  </si>
  <si>
    <t>문자114</t>
    <phoneticPr fontId="3" type="noConversion"/>
  </si>
  <si>
    <t>근조기 배달</t>
    <phoneticPr fontId="3" type="noConversion"/>
  </si>
  <si>
    <t>조사 시</t>
    <phoneticPr fontId="3" type="noConversion"/>
  </si>
  <si>
    <t>40주년 수입</t>
    <phoneticPr fontId="3" type="noConversion"/>
  </si>
  <si>
    <t>참가비 및 찬조</t>
    <phoneticPr fontId="3" type="noConversion"/>
  </si>
  <si>
    <t>81명</t>
    <phoneticPr fontId="3" type="noConversion"/>
  </si>
  <si>
    <t>타기수 동기회 찬조</t>
    <phoneticPr fontId="3" type="noConversion"/>
  </si>
  <si>
    <t>10명</t>
    <phoneticPr fontId="3" type="noConversion"/>
  </si>
  <si>
    <t>40주년 지출</t>
    <phoneticPr fontId="3" type="noConversion"/>
  </si>
  <si>
    <t>대관료 및 식대</t>
    <phoneticPr fontId="3" type="noConversion"/>
  </si>
  <si>
    <t>셔틀버스 대여료</t>
    <phoneticPr fontId="3" type="noConversion"/>
  </si>
  <si>
    <t>행사 인건비</t>
    <phoneticPr fontId="3" type="noConversion"/>
  </si>
  <si>
    <t>사회, 보조2명</t>
    <phoneticPr fontId="3" type="noConversion"/>
  </si>
  <si>
    <t>졸업앨범 현수막</t>
    <phoneticPr fontId="3" type="noConversion"/>
  </si>
  <si>
    <t>설치비 포함</t>
    <phoneticPr fontId="3" type="noConversion"/>
  </si>
  <si>
    <t>사진 촬영비</t>
    <phoneticPr fontId="3" type="noConversion"/>
  </si>
  <si>
    <t>행사 경품</t>
    <phoneticPr fontId="3" type="noConversion"/>
  </si>
  <si>
    <t>기념 떡케익</t>
    <phoneticPr fontId="3" type="noConversion"/>
  </si>
  <si>
    <t>주류, 안주</t>
    <phoneticPr fontId="3" type="noConversion"/>
  </si>
  <si>
    <t>참가 기념품</t>
    <phoneticPr fontId="3" type="noConversion"/>
  </si>
  <si>
    <t>초대장 발송비</t>
    <phoneticPr fontId="3" type="noConversion"/>
  </si>
  <si>
    <t>행사물품 용달비</t>
    <phoneticPr fontId="3" type="noConversion"/>
  </si>
  <si>
    <t>기념품 택비발송비</t>
    <phoneticPr fontId="3" type="noConversion"/>
  </si>
  <si>
    <t>이사회 회의비</t>
    <phoneticPr fontId="3" type="noConversion"/>
  </si>
  <si>
    <t>'24년 총수입</t>
    <phoneticPr fontId="3" type="noConversion"/>
  </si>
  <si>
    <t>'24년 총비용</t>
    <phoneticPr fontId="3" type="noConversion"/>
  </si>
  <si>
    <t>'24년 순수입</t>
    <phoneticPr fontId="3" type="noConversion"/>
  </si>
  <si>
    <t>문자114 충전비용 25/02/02</t>
  </si>
  <si>
    <t>2025.02.04 15:08:16</t>
  </si>
  <si>
    <t>문자114충전비 24/12/13</t>
  </si>
  <si>
    <t>2025.02.04 15:07:31</t>
  </si>
  <si>
    <t>40주년행사 우편발송비</t>
  </si>
  <si>
    <t>2025.02.04 15:06:35</t>
  </si>
  <si>
    <t>40주년행사 아크릴액자</t>
  </si>
  <si>
    <t>2025.02.04 15:05:49</t>
  </si>
  <si>
    <t>근조기 전달 3건</t>
  </si>
  <si>
    <t>2025.02.04 15:03:44</t>
  </si>
  <si>
    <t>2025.01.25 03:59:11</t>
  </si>
  <si>
    <t>근조기 3건</t>
  </si>
  <si>
    <t>2025.01.04 09:09:21</t>
  </si>
  <si>
    <t>2024.12.28 03:59:41</t>
  </si>
  <si>
    <t>환상의듀오연극표</t>
  </si>
  <si>
    <t>2024.12.08 15:23:55</t>
  </si>
  <si>
    <t>2024.12.03 09:12:21</t>
  </si>
  <si>
    <t>졸업40주년행사사회자</t>
  </si>
  <si>
    <t>2024.11.30 11:38:41</t>
  </si>
  <si>
    <t>중앙교우회 후원금</t>
  </si>
  <si>
    <t>2024.11.29 15:35:57</t>
  </si>
  <si>
    <t>중앙교우회송년회참가비</t>
  </si>
  <si>
    <t>2024.11.29 15:35:56</t>
  </si>
  <si>
    <t>우체국 택배비</t>
  </si>
  <si>
    <t>2024.11.29 13:46:26</t>
  </si>
  <si>
    <t>2024.11.29 13:46:00</t>
  </si>
  <si>
    <t>2024.11.29 13:45:32</t>
  </si>
  <si>
    <t>고려기프트 텀블러추가구매</t>
  </si>
  <si>
    <t>2024.11.29 13:44:58</t>
  </si>
  <si>
    <t>우체국 택배박스비</t>
  </si>
  <si>
    <t>2024.11.29 13:43:29</t>
  </si>
  <si>
    <t>2024.11.29 13:42:50</t>
  </si>
  <si>
    <t>애드하우스 현수막제작설치비</t>
  </si>
  <si>
    <t>2024.11.29 13:42:19</t>
  </si>
  <si>
    <t>삼청각 식대주류대관료</t>
  </si>
  <si>
    <t>2024.11.29 13:41:25</t>
  </si>
  <si>
    <t>다이소 경품포장백 구매</t>
  </si>
  <si>
    <t>2024.11.29 13:40:15</t>
  </si>
  <si>
    <t>2024.11.29 13:39:37</t>
  </si>
  <si>
    <t>킨코스 팜플렛경품권인쇄</t>
  </si>
  <si>
    <t>2024.11.29 13:38:48</t>
  </si>
  <si>
    <t>기념품 수건 추가구매</t>
  </si>
  <si>
    <t>2024.11.29 12:55:45</t>
  </si>
  <si>
    <t>기념품 엠빅스 추가구매</t>
  </si>
  <si>
    <t>2024.11.29 12:54:40</t>
  </si>
  <si>
    <t>2024.11.27 09:52:59</t>
  </si>
  <si>
    <t>쏠라티계약금환불</t>
  </si>
  <si>
    <t>2024.11.27 09:49:28</t>
  </si>
  <si>
    <t>셔틀버스 대여</t>
  </si>
  <si>
    <t>2024.11.26 13:02:19</t>
  </si>
  <si>
    <t>사진촬영비</t>
  </si>
  <si>
    <t>2024.11.26 13:02:17</t>
  </si>
  <si>
    <t>쇼핑백 추가제작비</t>
  </si>
  <si>
    <t>택시비 물품이동</t>
  </si>
  <si>
    <t>2024.11.26 12:55:45</t>
  </si>
  <si>
    <t>낙원떡집 떡케익</t>
  </si>
  <si>
    <t>2024.11.26 12:55:44</t>
  </si>
  <si>
    <t>롯데마트 안주류</t>
  </si>
  <si>
    <t>다이소 1회용용기류</t>
  </si>
  <si>
    <t>2024.11.26 12:55:43</t>
  </si>
  <si>
    <t>이마트 1회용접시 안주류</t>
  </si>
  <si>
    <t>트레이더스 안주류</t>
  </si>
  <si>
    <t>수호명과 안주</t>
  </si>
  <si>
    <t>2024.11.26 12:55:42</t>
  </si>
  <si>
    <t>비주 주류안주류</t>
  </si>
  <si>
    <t>2024.11.26 11:12:23</t>
  </si>
  <si>
    <t>2024.11.23 03:49:17</t>
  </si>
  <si>
    <t>유경수</t>
  </si>
  <si>
    <t>2024.11.22 20:25:55</t>
  </si>
  <si>
    <t>화물용달 비용</t>
  </si>
  <si>
    <t>2024.11.22 16:16:24</t>
  </si>
  <si>
    <t>2024.11.22 13:50:51</t>
  </si>
  <si>
    <t>김성철</t>
  </si>
  <si>
    <t>안성기</t>
  </si>
  <si>
    <t>공주석</t>
  </si>
  <si>
    <t>조윤성</t>
  </si>
  <si>
    <t>2024.11.15 17:05:34</t>
  </si>
  <si>
    <t>2024.11.15 15:29:51</t>
  </si>
  <si>
    <t>40주년 애플백</t>
  </si>
  <si>
    <t>2024.11.15 09:33:06</t>
  </si>
  <si>
    <t>2024.11.15 09:32:24</t>
  </si>
  <si>
    <t>2024.11.15 09:31:42</t>
  </si>
  <si>
    <t>문자114 충전 11/13</t>
  </si>
  <si>
    <t>2024.11.15 09:30:57</t>
  </si>
  <si>
    <t>문자114 충전 10/29</t>
  </si>
  <si>
    <t>2024.11.15 09:30:13</t>
  </si>
  <si>
    <t>이주엽</t>
  </si>
  <si>
    <t>2024.11.15 09:29:25</t>
  </si>
  <si>
    <t>2024.11.14 21:47:57</t>
  </si>
  <si>
    <t>2024.11.13 19:05:08</t>
  </si>
  <si>
    <t>40주년셔틀버스예약금</t>
  </si>
  <si>
    <t>2024.11.13 15:36:44</t>
  </si>
  <si>
    <t>2024.11.13 13:09:27</t>
  </si>
  <si>
    <t>조창희</t>
  </si>
  <si>
    <t>2024.11.13 13:07:15</t>
  </si>
  <si>
    <t>박민우</t>
  </si>
  <si>
    <t>2024.11.13 10:44:14</t>
  </si>
  <si>
    <t>2024.11.12 20:44:37</t>
  </si>
  <si>
    <t>최용근</t>
  </si>
  <si>
    <t>2024.11.12 13:21:18</t>
  </si>
  <si>
    <t>2024.11.12 08:52:36</t>
  </si>
  <si>
    <t>이철</t>
  </si>
  <si>
    <t>2024.11.08 19:17:39</t>
  </si>
  <si>
    <t>조상구</t>
  </si>
  <si>
    <t>2024.11.08 19:08:30</t>
  </si>
  <si>
    <t>2024.11.08 13:34:04</t>
  </si>
  <si>
    <t>2024.11.08 10:12:13</t>
  </si>
  <si>
    <t>2024.11.08 08:57:40</t>
  </si>
  <si>
    <t>박남주</t>
  </si>
  <si>
    <t>2024.11.07 16:01:23</t>
  </si>
  <si>
    <t>전을</t>
  </si>
  <si>
    <t>2024.11.07 14:23:49</t>
  </si>
  <si>
    <t>2024.11.06 19:13:39</t>
  </si>
  <si>
    <t>2024.11.06 15:36:36</t>
  </si>
  <si>
    <t>40주년선물(수건)</t>
  </si>
  <si>
    <t>2024.11.06 14:29:27</t>
  </si>
  <si>
    <t>중앙95회 20주년 찬조</t>
  </si>
  <si>
    <t>2024.11.06 14:26:06</t>
  </si>
  <si>
    <t>2024.11.06 13:13:36</t>
  </si>
  <si>
    <t>2024.11.06 11:21:23</t>
  </si>
  <si>
    <t>임채운</t>
  </si>
  <si>
    <t>2024.11.05 14:00:46</t>
  </si>
  <si>
    <t>2024.11.05 10:08:34</t>
  </si>
  <si>
    <t>2024.11.04 15:56:15</t>
  </si>
  <si>
    <t>2024.11.04 13:00:57</t>
  </si>
  <si>
    <t>이창권</t>
  </si>
  <si>
    <t>2024.11.04 10:39:13</t>
  </si>
  <si>
    <t>2024.11.02 10:37:15</t>
  </si>
  <si>
    <t>79회동기회</t>
  </si>
  <si>
    <t>2024.11.01 18:40:08</t>
  </si>
  <si>
    <t>2024.10.31 18:09:19</t>
  </si>
  <si>
    <t>2024.10.31 13:37:54</t>
  </si>
  <si>
    <t>2024.10.31 11:52:19</t>
  </si>
  <si>
    <t>2024.10.31 11:11:23</t>
  </si>
  <si>
    <t>이남작</t>
  </si>
  <si>
    <t>2024.10.29 21:14:15</t>
  </si>
  <si>
    <t>이장희</t>
  </si>
  <si>
    <t>2024.10.29 11:34:27</t>
  </si>
  <si>
    <t>2024.10.26 04:01:17</t>
  </si>
  <si>
    <t>2024.10.25 13:36:12</t>
  </si>
  <si>
    <t>2024.10.25 11:53:00</t>
  </si>
  <si>
    <t>70회동기회</t>
  </si>
  <si>
    <t>2024.10.25 05:58:13</t>
  </si>
  <si>
    <t>73회동기회</t>
  </si>
  <si>
    <t>2024.10.24 14:52:35</t>
  </si>
  <si>
    <t>40주년기념텀블러</t>
  </si>
  <si>
    <t>2024.10.23 17:09:49</t>
  </si>
  <si>
    <t>2024.10.23 17:08:44</t>
  </si>
  <si>
    <t>2024.10.23 17:07:46</t>
  </si>
  <si>
    <t>2024.10.23 13:14:20</t>
  </si>
  <si>
    <t>2024.10.22 07:52:20</t>
  </si>
  <si>
    <t>이욱형</t>
  </si>
  <si>
    <t>2024.10.21 14:29:36</t>
  </si>
  <si>
    <t>2024.10.18 15:32:33</t>
  </si>
  <si>
    <t>40주년협찬품엠빅스</t>
  </si>
  <si>
    <t>2024.10.18 10:02:53</t>
  </si>
  <si>
    <t>2024.10.17 19:12:00</t>
  </si>
  <si>
    <t>2024.10.17 13:44:52</t>
  </si>
  <si>
    <t>2024.10.16 14:19:59</t>
  </si>
  <si>
    <t>최민호</t>
  </si>
  <si>
    <t>2024.10.16 13:04:12</t>
  </si>
  <si>
    <t>이관영</t>
  </si>
  <si>
    <t>2024.10.16 11:04:02</t>
  </si>
  <si>
    <t>2024.10.16 10:22:45</t>
  </si>
  <si>
    <t>2024.10.16 09:10:28</t>
  </si>
  <si>
    <t>김규완</t>
  </si>
  <si>
    <t>2024.10.15 16:30:36</t>
  </si>
  <si>
    <t>2024.10.13 08:17:58</t>
  </si>
  <si>
    <t>2024.10.10 14:22:40</t>
  </si>
  <si>
    <t>2024.10.09 14:42:30</t>
  </si>
  <si>
    <t>2024.10.06 08:07:44</t>
  </si>
  <si>
    <t>2024.10.06 08:06:56</t>
  </si>
  <si>
    <t>2024.10.04 09:58:41</t>
  </si>
  <si>
    <t>초청장등기발송비</t>
  </si>
  <si>
    <t>2024.10.03 21:41:44</t>
  </si>
  <si>
    <t>초대장 출력비</t>
  </si>
  <si>
    <t>2024.10.03 21:40:17</t>
  </si>
  <si>
    <t>2024.10.03 21:39:41</t>
  </si>
  <si>
    <t>2024.10.03 21:39:16</t>
  </si>
  <si>
    <t>2024.10.02 12:15:15</t>
  </si>
  <si>
    <t>2024.09.28 04:12:43</t>
  </si>
  <si>
    <t>2024.09.27 16:21:19</t>
  </si>
  <si>
    <t>2024.09.25 15:49:09</t>
  </si>
  <si>
    <t>2024.09.25 14:20:15</t>
  </si>
  <si>
    <t>2024.09.12 18:19:42</t>
  </si>
  <si>
    <t>박부견</t>
  </si>
  <si>
    <t>2024.09.06 23:13:40</t>
  </si>
  <si>
    <t>근조기 전달</t>
  </si>
  <si>
    <t>2024.09.03 15:48:22</t>
  </si>
  <si>
    <t>김영수</t>
  </si>
  <si>
    <t>2024.09.02 09:26:09</t>
  </si>
  <si>
    <t>2024.09.02 09:21:09</t>
  </si>
  <si>
    <t>2024.09.02 09:16:58</t>
  </si>
  <si>
    <t>전효식</t>
  </si>
  <si>
    <t>2024.08.31 08:59:15</t>
  </si>
  <si>
    <t>2024.08.29 12:36:12</t>
  </si>
  <si>
    <t>2024.08.28 16:25:42</t>
  </si>
  <si>
    <t>2024.08.24 03:54:49</t>
  </si>
  <si>
    <t>유주형</t>
  </si>
  <si>
    <t>2024.08.21 11:14:28</t>
  </si>
  <si>
    <t>문자충전</t>
  </si>
  <si>
    <t>2024.08.19 16:25:08</t>
  </si>
  <si>
    <t>2024.08.19 16:24:36</t>
  </si>
  <si>
    <t>2024.08.19 16:23:49</t>
  </si>
  <si>
    <t>2024.08.17 06:04:41</t>
  </si>
  <si>
    <t>2024.08.16 17:02:45</t>
  </si>
  <si>
    <t>2024.08.12 15:52:58</t>
  </si>
  <si>
    <t>2024.08.12 15:40:05</t>
  </si>
  <si>
    <t>2024.08.12 09:11:28</t>
  </si>
  <si>
    <t>2024.08.07 09:56:30</t>
  </si>
  <si>
    <t>2024.08.06 14:45:03</t>
  </si>
  <si>
    <t>2024.08.05 11:18:01</t>
  </si>
  <si>
    <t>2024.08.02 08:25:39</t>
  </si>
  <si>
    <t>2024.08.01 19:19:57</t>
  </si>
  <si>
    <t>2024.08.01 18:39:59</t>
  </si>
  <si>
    <t>2024.08.01 08:41:35</t>
  </si>
  <si>
    <t>2024.07.31 17:43:52</t>
  </si>
  <si>
    <t>2024.07.27 03:57:37</t>
  </si>
  <si>
    <t>75데이어거스트치킨</t>
  </si>
  <si>
    <t>2024.07.26 12:49:35</t>
  </si>
  <si>
    <t>75데이다산갈비</t>
  </si>
  <si>
    <t>2024.07.26 12:48:51</t>
  </si>
  <si>
    <t>75데이스타벅스상품권</t>
  </si>
  <si>
    <t>2024.07.26 12:48:12</t>
  </si>
  <si>
    <t>2024.07.16 17:05:50</t>
  </si>
  <si>
    <t>2024.07.07 17:00:16</t>
  </si>
  <si>
    <t>2024.06.29 04:39:32</t>
  </si>
  <si>
    <t>문자114 충전</t>
  </si>
  <si>
    <t>2024.06.19 16:51:21</t>
  </si>
  <si>
    <t>2024.06.19 16:50:37</t>
  </si>
  <si>
    <t>2024.06.19 16:49:42</t>
  </si>
  <si>
    <t>2024.05.25 04:16:49</t>
  </si>
  <si>
    <t>2024.05.22 16:16:58</t>
  </si>
  <si>
    <t>2024.05.07 13:12:26</t>
  </si>
  <si>
    <t>2024.05.07 13:11:23</t>
  </si>
  <si>
    <t>2024.05.07 13:08:47</t>
  </si>
  <si>
    <t>2024.04.27 04:10:49</t>
  </si>
  <si>
    <t>문자서비스 충전</t>
  </si>
  <si>
    <t>2024.04.17 08:43:59</t>
  </si>
  <si>
    <t>삼청각 예약금</t>
  </si>
  <si>
    <t>2024.04.17 08:43:26</t>
  </si>
  <si>
    <t>2024.04.17 08:42:44</t>
  </si>
  <si>
    <t>2024.04.17 08:40:11</t>
  </si>
  <si>
    <t>2024.04.17 08:39:12</t>
  </si>
  <si>
    <t>김지찬</t>
  </si>
  <si>
    <t>2024.04.09 09:39:00</t>
  </si>
  <si>
    <t>2024.04.08 15:31:49</t>
  </si>
  <si>
    <t>강상훈</t>
  </si>
  <si>
    <t>2024.04.08 08:34:05</t>
  </si>
  <si>
    <t>근조기 배달비</t>
  </si>
  <si>
    <t>2024.04.07 21:49:16</t>
  </si>
  <si>
    <t>2024.04.04 11:35:37</t>
  </si>
  <si>
    <t>소재원</t>
  </si>
  <si>
    <t>2024.04.01 20:49:10</t>
  </si>
  <si>
    <t>안정모</t>
  </si>
  <si>
    <t>2024.04.01 18:24:49</t>
  </si>
  <si>
    <t>김기정</t>
  </si>
  <si>
    <t>2024.03.29 22:03:49</t>
  </si>
  <si>
    <t>2024.03.23 12:38:29</t>
  </si>
  <si>
    <t>2024.03.23 04:08:37</t>
  </si>
  <si>
    <t>2024.03.20 19:07:20</t>
  </si>
  <si>
    <t>2024.03.18 07:57:24</t>
  </si>
  <si>
    <t>2024.03.15 16:25:20</t>
  </si>
  <si>
    <t>2024.03.14 16:32:11</t>
  </si>
  <si>
    <t>2024.03.14 16:31:36</t>
  </si>
  <si>
    <t>2024.03.12 14:46:11</t>
  </si>
  <si>
    <t>이기주</t>
  </si>
  <si>
    <t>2024.03.12 09:59:12</t>
  </si>
  <si>
    <t>2024.03.06 17:23:47</t>
  </si>
  <si>
    <t>2024.03.06 16:17:23</t>
  </si>
  <si>
    <t>라보균</t>
  </si>
  <si>
    <t>2024.03.06 15:20:22</t>
  </si>
  <si>
    <t>2024.03.06 14:39:16</t>
  </si>
  <si>
    <t>최준집</t>
  </si>
  <si>
    <t>2024.03.06 14:20:07</t>
  </si>
  <si>
    <t>정종삼</t>
  </si>
  <si>
    <t>2024.03.06 11:10:46</t>
  </si>
  <si>
    <t>김대기</t>
  </si>
  <si>
    <t>2024.03.06 10:48:19</t>
  </si>
  <si>
    <t>2024.03.06 10:28:03</t>
  </si>
  <si>
    <t>2024.03.06 10:24:52</t>
  </si>
  <si>
    <t>이동환</t>
  </si>
  <si>
    <t>2024.03.01 22:34:29</t>
  </si>
  <si>
    <t>박영서</t>
  </si>
  <si>
    <t>2024.02.29 09:45:33</t>
  </si>
  <si>
    <t>2024.02.29 09:40:32</t>
  </si>
  <si>
    <t>박종경</t>
  </si>
  <si>
    <t>2024.02.27 17:18:20</t>
  </si>
  <si>
    <t>윤희성</t>
  </si>
  <si>
    <t>2024.02.27 16:58:01</t>
  </si>
  <si>
    <t>2024.02.27 16:22:57</t>
  </si>
  <si>
    <t>2024.02.27 14:09:29</t>
  </si>
  <si>
    <t>2024.02.27 13:38:59</t>
  </si>
  <si>
    <t>2024.02.27 13:36:36</t>
  </si>
  <si>
    <t>2024.02.27 13:26:16</t>
  </si>
  <si>
    <t>2024.02.27 13:16:08</t>
  </si>
  <si>
    <t>박용진</t>
  </si>
  <si>
    <t>2024.02.27 13:13:49</t>
  </si>
  <si>
    <t>2024.02.26 13:31:13</t>
  </si>
  <si>
    <t>2024.02.24 04:21:37</t>
  </si>
  <si>
    <t>2024.02.23 15:19:57</t>
  </si>
  <si>
    <t>2024.02.23 12:29:23</t>
  </si>
  <si>
    <t>2024.02.22 18:57:14</t>
  </si>
  <si>
    <t>2024.02.21 11:51:34</t>
  </si>
  <si>
    <t>2024.02.21 11:37:52</t>
  </si>
  <si>
    <t>2024.02.21 09:16:24</t>
  </si>
  <si>
    <t>2024.02.20 21:34:42</t>
  </si>
  <si>
    <t>2024.02.20 19:36:13</t>
  </si>
  <si>
    <t>2024.02.20 17:09:17</t>
  </si>
  <si>
    <t>2024.02.20 16:33:34</t>
  </si>
  <si>
    <t>2024.02.20 15:30:22</t>
  </si>
  <si>
    <t>2024.02.20 15:28:36</t>
  </si>
  <si>
    <t>2024.02.20 15:13:21</t>
  </si>
  <si>
    <t>노학재</t>
  </si>
  <si>
    <t>2024.02.20 15:06:56</t>
  </si>
  <si>
    <t>2024.02.20 13:43:20</t>
  </si>
  <si>
    <t>2024.02.20 13:17:46</t>
  </si>
  <si>
    <t>2024.02.20 12:32:58</t>
  </si>
  <si>
    <t>장명진</t>
  </si>
  <si>
    <t>2024.02.20 12:26:52</t>
  </si>
  <si>
    <t>2024.02.20 12:10:34</t>
  </si>
  <si>
    <t>류주형</t>
  </si>
  <si>
    <t>2024.02.20 11:29:41</t>
  </si>
  <si>
    <t>2024.02.20 11:29:21</t>
  </si>
  <si>
    <t>2024.02.20 11:25:25</t>
  </si>
  <si>
    <t>김재선</t>
  </si>
  <si>
    <t>2024.02.20 10:54:29</t>
  </si>
  <si>
    <t>2024.02.20 10:50:31</t>
  </si>
  <si>
    <t>2024.02.20 10:40:37</t>
  </si>
  <si>
    <t>조성갑</t>
  </si>
  <si>
    <t>2024.02.20 10:34:32</t>
  </si>
  <si>
    <t>2024.02.19 20:53:36</t>
  </si>
  <si>
    <t>2024.02.19 13:50:00</t>
  </si>
  <si>
    <t>2024.02.19 13:40:09</t>
  </si>
  <si>
    <t>김홍진</t>
  </si>
  <si>
    <t>2024.02.16 22:20:43</t>
  </si>
  <si>
    <t>김철웅</t>
  </si>
  <si>
    <t>2024.02.16 17:55:23</t>
  </si>
  <si>
    <t>2024.02.16 14:12:56</t>
  </si>
  <si>
    <t>2024.02.16 07:07:18</t>
  </si>
  <si>
    <t>2024.02.15 17:50:29</t>
  </si>
  <si>
    <t>2024.02.15 13:53:02</t>
  </si>
  <si>
    <t>2024.02.15 13:51:27</t>
  </si>
  <si>
    <t>2024.02.15 13:42:10</t>
  </si>
  <si>
    <t>2024.02.15 13:37:34</t>
  </si>
  <si>
    <t>2024.02.15 13:05:06</t>
  </si>
  <si>
    <t>2024.02.15 12:01:06</t>
  </si>
  <si>
    <t>2024.02.15 11:59:44</t>
  </si>
  <si>
    <t>2024.02.15 11:43:06</t>
  </si>
  <si>
    <t>2024.02.14 13:47:22</t>
  </si>
  <si>
    <t>2024.02.14 01:03:05</t>
  </si>
  <si>
    <t>2024.02.13 16:47:01</t>
  </si>
  <si>
    <t>2024.02.13 16:39:58</t>
  </si>
  <si>
    <t>2024.02.13 16:31:19</t>
  </si>
  <si>
    <t>2024.02.13 16:21:26</t>
  </si>
  <si>
    <t>2024.02.13 16:10:33</t>
  </si>
  <si>
    <t>2024.02.13 16:09:24</t>
  </si>
  <si>
    <t>2024.02.13 14:28:20</t>
  </si>
  <si>
    <t>2024.02.13 14:16:20</t>
  </si>
  <si>
    <t>2024.02.13 12:54:04</t>
  </si>
  <si>
    <t>2024.02.13 12:53:19</t>
  </si>
  <si>
    <t>2024.02.13 12:47:04</t>
  </si>
  <si>
    <t>2024.02.13 12:25:59</t>
  </si>
  <si>
    <t>2024.02.13 11:19:52</t>
  </si>
  <si>
    <t>2024.02.13 11:14:39</t>
  </si>
  <si>
    <t>2024.02.13 11:10:34</t>
  </si>
  <si>
    <t>2024.02.13 10:54:47</t>
  </si>
  <si>
    <t>2024.02.13 10:36:17</t>
  </si>
  <si>
    <t>2024.02.13 10:12:27</t>
  </si>
  <si>
    <t>2024.02.13 10:08:45</t>
  </si>
  <si>
    <t>이상훈</t>
  </si>
  <si>
    <t>2024.02.13 10:02:43</t>
  </si>
  <si>
    <t>2024.02.13 10:00:10</t>
  </si>
  <si>
    <t>송한용</t>
  </si>
  <si>
    <t>2024.02.13 09:55:38</t>
  </si>
  <si>
    <t>2024.02.13 09:53:27</t>
  </si>
  <si>
    <t>2024.02.13 09:42:18</t>
  </si>
  <si>
    <t>2024.02.13 09:40:16</t>
  </si>
  <si>
    <t>2024.02.13 09:38:00</t>
  </si>
  <si>
    <t>2024.02.13 09:26:03</t>
  </si>
  <si>
    <t>2024.02.13 09:25:24</t>
  </si>
  <si>
    <t>2024.02.13 09:24:23</t>
  </si>
  <si>
    <t>2024.02.13 09:24:22</t>
  </si>
  <si>
    <t>2024.02.13 09:13:32</t>
  </si>
  <si>
    <t>2024.02.13 09:12:42</t>
  </si>
  <si>
    <t>2024.02.07 09:47:55</t>
  </si>
  <si>
    <t>2024.02.01 17:47:23</t>
  </si>
  <si>
    <t>2024.02.01 17:45:53</t>
  </si>
  <si>
    <t>2024.01.27 04:25:08</t>
  </si>
  <si>
    <t>2024.01.06 13:38:31</t>
  </si>
  <si>
    <t>2024.01.06 13:27:00</t>
  </si>
  <si>
    <t>75동기회 통장거래 내역서 (2024/01/01 ~ 2025/2/7)</t>
    <phoneticPr fontId="3" type="noConversion"/>
  </si>
  <si>
    <t>2024.11.21 16:56:00</t>
    <phoneticPr fontId="3" type="noConversion"/>
  </si>
  <si>
    <t>중앙교우회 회장 (66회 임정혁)</t>
    <phoneticPr fontId="3" type="noConversion"/>
  </si>
  <si>
    <t>40주년행사(찬조)</t>
    <phoneticPr fontId="3" type="noConversion"/>
  </si>
  <si>
    <t>72회이서구</t>
    <phoneticPr fontId="3" type="noConversion"/>
  </si>
  <si>
    <t>74회동기희</t>
    <phoneticPr fontId="3" type="noConversion"/>
  </si>
  <si>
    <t>74회황철이</t>
    <phoneticPr fontId="3" type="noConversion"/>
  </si>
  <si>
    <t>76회동기회</t>
    <phoneticPr fontId="3" type="noConversion"/>
  </si>
  <si>
    <t>77회동기회</t>
    <phoneticPr fontId="3" type="noConversion"/>
  </si>
  <si>
    <t>95회성호환</t>
    <phoneticPr fontId="3" type="noConversion"/>
  </si>
  <si>
    <t>강범식</t>
    <phoneticPr fontId="3" type="noConversion"/>
  </si>
  <si>
    <t>40주년행사(회비)</t>
    <phoneticPr fontId="3" type="noConversion"/>
  </si>
  <si>
    <t>2024.11.18. 20:53:00</t>
    <phoneticPr fontId="3" type="noConversion"/>
  </si>
  <si>
    <t>입금</t>
    <phoneticPr fontId="3" type="noConversion"/>
  </si>
  <si>
    <t>공주석</t>
    <phoneticPr fontId="3" type="noConversion"/>
  </si>
  <si>
    <t>40주년행사(회비)</t>
  </si>
  <si>
    <t>2024.11.21 18:00:00</t>
    <phoneticPr fontId="3" type="noConversion"/>
  </si>
  <si>
    <t>김성철</t>
    <phoneticPr fontId="3" type="noConversion"/>
  </si>
  <si>
    <t>김종령</t>
    <phoneticPr fontId="3" type="noConversion"/>
  </si>
  <si>
    <t>2024.11.21 18:42:00</t>
    <phoneticPr fontId="3" type="noConversion"/>
  </si>
  <si>
    <t>노학재</t>
    <phoneticPr fontId="3" type="noConversion"/>
  </si>
  <si>
    <t>박기진</t>
    <phoneticPr fontId="3" type="noConversion"/>
  </si>
  <si>
    <t>박종한</t>
    <phoneticPr fontId="3" type="noConversion"/>
  </si>
  <si>
    <t>송한용</t>
    <phoneticPr fontId="3" type="noConversion"/>
  </si>
  <si>
    <t>송호근</t>
    <phoneticPr fontId="3" type="noConversion"/>
  </si>
  <si>
    <t>2024.11.18. 17:17:00</t>
    <phoneticPr fontId="3" type="noConversion"/>
  </si>
  <si>
    <t>신동균</t>
    <phoneticPr fontId="3" type="noConversion"/>
  </si>
  <si>
    <t>신용식</t>
    <phoneticPr fontId="3" type="noConversion"/>
  </si>
  <si>
    <t>신용식 추가찬조금</t>
    <phoneticPr fontId="3" type="noConversion"/>
  </si>
  <si>
    <t>2024.11.19. 13:03:00</t>
    <phoneticPr fontId="3" type="noConversion"/>
  </si>
  <si>
    <t>안성기</t>
    <phoneticPr fontId="3" type="noConversion"/>
  </si>
  <si>
    <t>양길연</t>
    <phoneticPr fontId="3" type="noConversion"/>
  </si>
  <si>
    <t>우경원</t>
    <phoneticPr fontId="3" type="noConversion"/>
  </si>
  <si>
    <t>이기주</t>
    <phoneticPr fontId="3" type="noConversion"/>
  </si>
  <si>
    <t>이주일</t>
    <phoneticPr fontId="3" type="noConversion"/>
  </si>
  <si>
    <t>이준영</t>
    <phoneticPr fontId="3" type="noConversion"/>
  </si>
  <si>
    <t>임영록</t>
    <phoneticPr fontId="3" type="noConversion"/>
  </si>
  <si>
    <t>장명진</t>
    <phoneticPr fontId="3" type="noConversion"/>
  </si>
  <si>
    <t>전병준</t>
    <phoneticPr fontId="3" type="noConversion"/>
  </si>
  <si>
    <t>정유석</t>
    <phoneticPr fontId="3" type="noConversion"/>
  </si>
  <si>
    <t>정종삼</t>
    <phoneticPr fontId="3" type="noConversion"/>
  </si>
  <si>
    <t>조성갑</t>
    <phoneticPr fontId="3" type="noConversion"/>
  </si>
  <si>
    <t>40주년행사(대관료)</t>
    <phoneticPr fontId="3" type="noConversion"/>
  </si>
  <si>
    <t>40주년행사(대관료)</t>
  </si>
  <si>
    <t>40주년행사(셔틀)</t>
  </si>
  <si>
    <t>40주년행사(셔틀)</t>
    <phoneticPr fontId="3" type="noConversion"/>
  </si>
  <si>
    <t>40주년행사(후원금)</t>
    <phoneticPr fontId="3" type="noConversion"/>
  </si>
  <si>
    <t>40주년행사(인건비)</t>
    <phoneticPr fontId="3" type="noConversion"/>
  </si>
  <si>
    <t>40주년 교우회 행사보조 수고비 2명</t>
    <phoneticPr fontId="3" type="noConversion"/>
  </si>
  <si>
    <t>40주년행사(인건비)</t>
  </si>
  <si>
    <t>40주년행사(추가)</t>
    <phoneticPr fontId="3" type="noConversion"/>
  </si>
  <si>
    <t>40주년행사(경품)</t>
    <phoneticPr fontId="3" type="noConversion"/>
  </si>
  <si>
    <t>40주년행사(경품)</t>
  </si>
  <si>
    <t>코스트코 경품구매</t>
    <phoneticPr fontId="3" type="noConversion"/>
  </si>
  <si>
    <t>코스트코 주류구매</t>
    <phoneticPr fontId="3" type="noConversion"/>
  </si>
  <si>
    <t>40주년행사</t>
    <phoneticPr fontId="3" type="noConversion"/>
  </si>
  <si>
    <t>이사회 1차회의 (반룡산)</t>
    <phoneticPr fontId="3" type="noConversion"/>
  </si>
  <si>
    <t>40주년행사회의비</t>
    <phoneticPr fontId="3" type="noConversion"/>
  </si>
  <si>
    <t>이사회 1차회의 자료출력비(드림디포)</t>
    <phoneticPr fontId="3" type="noConversion"/>
  </si>
  <si>
    <t>이사회 1차회의(올다펍)</t>
    <phoneticPr fontId="3" type="noConversion"/>
  </si>
  <si>
    <t>이사회 2차회의(기린)</t>
    <phoneticPr fontId="3" type="noConversion"/>
  </si>
  <si>
    <t>이사회 2차회의(스터디룸인)</t>
    <phoneticPr fontId="3" type="noConversion"/>
  </si>
  <si>
    <t>이사회 3차회의 기린(호프집)</t>
    <phoneticPr fontId="3" type="noConversion"/>
  </si>
  <si>
    <t>이사회 3차회의 스터디룸인</t>
    <phoneticPr fontId="3" type="noConversion"/>
  </si>
  <si>
    <t>이사회 4차회의 브로스(호프)</t>
    <phoneticPr fontId="3" type="noConversion"/>
  </si>
  <si>
    <t>이사회 4차회의 스터디룸인</t>
    <phoneticPr fontId="3" type="noConversion"/>
  </si>
  <si>
    <t>이사회 5차회의 기린호프 10/14</t>
    <phoneticPr fontId="3" type="noConversion"/>
  </si>
  <si>
    <t>이사회 5차회의 스터디룸인 10/14</t>
    <phoneticPr fontId="3" type="noConversion"/>
  </si>
  <si>
    <t>이사회 6차회의 스터디룸인 11/4</t>
    <phoneticPr fontId="3" type="noConversion"/>
  </si>
  <si>
    <t>이사회 6차회의 원조골뱅이 11/4</t>
    <phoneticPr fontId="3" type="noConversion"/>
  </si>
  <si>
    <t>11예금(2329)해지</t>
    <phoneticPr fontId="3" type="noConversion"/>
  </si>
  <si>
    <t>11입출금통장 이자</t>
    <phoneticPr fontId="3" type="noConversion"/>
  </si>
  <si>
    <t>행사(기타)</t>
  </si>
  <si>
    <t>행사(기타)</t>
    <phoneticPr fontId="3" type="noConversion"/>
  </si>
  <si>
    <t>근조기 발송</t>
    <phoneticPr fontId="3" type="noConversion"/>
  </si>
  <si>
    <t>현수막 찬조(산악,골프회)</t>
    <phoneticPr fontId="3" type="noConversion"/>
  </si>
  <si>
    <t>동기회비</t>
    <phoneticPr fontId="3" type="noConversion"/>
  </si>
  <si>
    <t>고기수</t>
    <phoneticPr fontId="3" type="noConversion"/>
  </si>
  <si>
    <t>권순만</t>
    <phoneticPr fontId="3" type="noConversion"/>
  </si>
  <si>
    <t>김도한</t>
    <phoneticPr fontId="3" type="noConversion"/>
  </si>
  <si>
    <t>배진한</t>
    <phoneticPr fontId="3" type="noConversion"/>
  </si>
  <si>
    <t>송용규</t>
    <phoneticPr fontId="3" type="noConversion"/>
  </si>
  <si>
    <t>왕유식</t>
    <phoneticPr fontId="3" type="noConversion"/>
  </si>
  <si>
    <t>이창권</t>
    <phoneticPr fontId="3" type="noConversion"/>
  </si>
  <si>
    <t>전승준</t>
    <phoneticPr fontId="3" type="noConversion"/>
  </si>
  <si>
    <t>조현석</t>
    <phoneticPr fontId="3" type="noConversion"/>
  </si>
  <si>
    <t>최용근</t>
    <phoneticPr fontId="3" type="noConversion"/>
  </si>
  <si>
    <t>2024.11.21 19:18:00</t>
    <phoneticPr fontId="3" type="noConversion"/>
  </si>
  <si>
    <t>출금</t>
    <phoneticPr fontId="3" type="noConversion"/>
  </si>
  <si>
    <t>2024.01.01 00:00:00</t>
    <phoneticPr fontId="3" type="noConversion"/>
  </si>
  <si>
    <t>기초 잔액</t>
    <phoneticPr fontId="3" type="noConversion"/>
  </si>
  <si>
    <t>2025/2/7 현재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</si>
</sst>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);[Red]\(#,##0\)"/>
    <numFmt numFmtId="177" formatCode="#,##0_ ;[Red]\-#,##0\ "/>
    <numFmt numFmtId="178" formatCode="_(* #,##0_);_(* \(#,##0\);_(* &quot;-&quot;_);_(@_)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u/>
      <sz val="14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u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</cellStyleXfs>
  <cellXfs count="162">
    <xf numFmtId="0" fontId="0" fillId="0" borderId="0" xfId="0">
      <alignment vertical="center"/>
    </xf>
    <xf numFmtId="0" fontId="0" fillId="0" borderId="0" xfId="0" quotePrefix="1" applyAlignment="1">
      <alignment horizontal="right" vertical="center"/>
    </xf>
    <xf numFmtId="0" fontId="5" fillId="0" borderId="4" xfId="0" applyFont="1" applyBorder="1" applyAlignment="1">
      <alignment horizontal="center" vertical="center"/>
    </xf>
    <xf numFmtId="176" fontId="0" fillId="0" borderId="4" xfId="0" applyNumberFormat="1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5" fillId="0" borderId="7" xfId="0" applyFont="1" applyBorder="1" applyAlignment="1">
      <alignment horizontal="center" vertical="center"/>
    </xf>
    <xf numFmtId="41" fontId="0" fillId="0" borderId="7" xfId="1" applyFon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5" fillId="0" borderId="10" xfId="0" applyFont="1" applyBorder="1" applyAlignment="1">
      <alignment horizontal="center" vertical="center"/>
    </xf>
    <xf numFmtId="41" fontId="0" fillId="0" borderId="10" xfId="1" applyFont="1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5" fillId="0" borderId="13" xfId="0" applyFont="1" applyBorder="1" applyAlignment="1">
      <alignment horizontal="center" vertical="center"/>
    </xf>
    <xf numFmtId="41" fontId="0" fillId="0" borderId="13" xfId="1" applyFont="1" applyBorder="1">
      <alignment vertical="center"/>
    </xf>
    <xf numFmtId="0" fontId="0" fillId="0" borderId="13" xfId="0" applyBorder="1">
      <alignment vertical="center"/>
    </xf>
    <xf numFmtId="176" fontId="0" fillId="0" borderId="7" xfId="0" applyNumberFormat="1" applyBorder="1">
      <alignment vertical="center"/>
    </xf>
    <xf numFmtId="0" fontId="5" fillId="0" borderId="14" xfId="0" applyFont="1" applyBorder="1" applyAlignment="1">
      <alignment horizontal="center" vertical="center"/>
    </xf>
    <xf numFmtId="0" fontId="0" fillId="0" borderId="14" xfId="0" applyBorder="1">
      <alignment vertical="center"/>
    </xf>
    <xf numFmtId="176" fontId="0" fillId="0" borderId="14" xfId="0" applyNumberFormat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>
      <alignment vertical="center"/>
    </xf>
    <xf numFmtId="176" fontId="0" fillId="0" borderId="2" xfId="0" applyNumberFormat="1" applyBorder="1">
      <alignment vertical="center"/>
    </xf>
    <xf numFmtId="0" fontId="0" fillId="0" borderId="3" xfId="0" applyBorder="1">
      <alignment vertical="center"/>
    </xf>
    <xf numFmtId="176" fontId="0" fillId="0" borderId="0" xfId="0" applyNumberFormat="1">
      <alignment vertical="center"/>
    </xf>
    <xf numFmtId="0" fontId="4" fillId="0" borderId="4" xfId="0" applyFont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 applyAlignment="1">
      <alignment horizontal="center" vertical="center"/>
    </xf>
    <xf numFmtId="41" fontId="0" fillId="0" borderId="19" xfId="1" applyFont="1" applyBorder="1">
      <alignment vertical="center"/>
    </xf>
    <xf numFmtId="0" fontId="0" fillId="0" borderId="7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41" fontId="0" fillId="0" borderId="20" xfId="1" applyFont="1" applyBorder="1">
      <alignment vertical="center"/>
    </xf>
    <xf numFmtId="0" fontId="0" fillId="0" borderId="21" xfId="0" applyBorder="1" applyAlignment="1">
      <alignment horizontal="center" vertical="center"/>
    </xf>
    <xf numFmtId="41" fontId="0" fillId="0" borderId="21" xfId="1" applyFont="1" applyBorder="1">
      <alignment vertical="center"/>
    </xf>
    <xf numFmtId="0" fontId="0" fillId="0" borderId="1" xfId="0" applyBorder="1" applyAlignment="1">
      <alignment horizontal="center" vertical="center"/>
    </xf>
    <xf numFmtId="41" fontId="0" fillId="0" borderId="1" xfId="1" applyFont="1" applyFill="1" applyBorder="1">
      <alignment vertical="center"/>
    </xf>
    <xf numFmtId="41" fontId="0" fillId="0" borderId="21" xfId="1" applyFont="1" applyFill="1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176" fontId="4" fillId="0" borderId="2" xfId="0" applyNumberFormat="1" applyFont="1" applyBorder="1">
      <alignment vertical="center"/>
    </xf>
    <xf numFmtId="0" fontId="4" fillId="3" borderId="1" xfId="0" applyFont="1" applyFill="1" applyBorder="1" applyAlignment="1">
      <alignment horizontal="center" vertical="center"/>
    </xf>
    <xf numFmtId="0" fontId="7" fillId="0" borderId="17" xfId="0" applyFont="1" applyBorder="1">
      <alignment vertical="center"/>
    </xf>
    <xf numFmtId="14" fontId="0" fillId="0" borderId="19" xfId="0" applyNumberFormat="1" applyBorder="1">
      <alignment vertical="center"/>
    </xf>
    <xf numFmtId="0" fontId="0" fillId="0" borderId="19" xfId="0" applyBorder="1">
      <alignment vertical="center"/>
    </xf>
    <xf numFmtId="14" fontId="0" fillId="0" borderId="20" xfId="0" applyNumberFormat="1" applyBorder="1">
      <alignment vertical="center"/>
    </xf>
    <xf numFmtId="0" fontId="0" fillId="0" borderId="20" xfId="0" applyBorder="1">
      <alignment vertical="center"/>
    </xf>
    <xf numFmtId="176" fontId="0" fillId="0" borderId="20" xfId="0" applyNumberFormat="1" applyBorder="1">
      <alignment vertical="center"/>
    </xf>
    <xf numFmtId="0" fontId="0" fillId="0" borderId="0" xfId="0" applyAlignment="1">
      <alignment horizontal="center"/>
    </xf>
    <xf numFmtId="14" fontId="0" fillId="0" borderId="21" xfId="0" applyNumberFormat="1" applyBorder="1">
      <alignment vertical="center"/>
    </xf>
    <xf numFmtId="0" fontId="0" fillId="0" borderId="21" xfId="0" applyBorder="1">
      <alignment vertical="center"/>
    </xf>
    <xf numFmtId="176" fontId="0" fillId="0" borderId="21" xfId="0" applyNumberFormat="1" applyBorder="1">
      <alignment vertical="center"/>
    </xf>
    <xf numFmtId="0" fontId="0" fillId="0" borderId="1" xfId="0" applyBorder="1">
      <alignment vertical="center"/>
    </xf>
    <xf numFmtId="0" fontId="4" fillId="2" borderId="1" xfId="0" applyFont="1" applyFill="1" applyBorder="1">
      <alignment vertical="center"/>
    </xf>
    <xf numFmtId="177" fontId="4" fillId="2" borderId="1" xfId="0" applyNumberFormat="1" applyFont="1" applyFill="1" applyBorder="1">
      <alignment vertical="center"/>
    </xf>
    <xf numFmtId="176" fontId="4" fillId="2" borderId="1" xfId="1" applyNumberFormat="1" applyFont="1" applyFill="1" applyBorder="1">
      <alignment vertical="center"/>
    </xf>
    <xf numFmtId="176" fontId="0" fillId="0" borderId="1" xfId="0" applyNumberFormat="1" applyBorder="1">
      <alignment vertical="center"/>
    </xf>
    <xf numFmtId="0" fontId="0" fillId="2" borderId="19" xfId="0" applyFill="1" applyBorder="1">
      <alignment vertical="center"/>
    </xf>
    <xf numFmtId="176" fontId="0" fillId="2" borderId="19" xfId="0" applyNumberFormat="1" applyFill="1" applyBorder="1">
      <alignment vertical="center"/>
    </xf>
    <xf numFmtId="0" fontId="4" fillId="4" borderId="23" xfId="0" applyFont="1" applyFill="1" applyBorder="1" applyAlignment="1">
      <alignment horizontal="center" vertical="center"/>
    </xf>
    <xf numFmtId="0" fontId="4" fillId="4" borderId="24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/>
    </xf>
    <xf numFmtId="0" fontId="4" fillId="4" borderId="28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77" fontId="4" fillId="0" borderId="7" xfId="0" quotePrefix="1" applyNumberFormat="1" applyFont="1" applyBorder="1">
      <alignment vertical="center"/>
    </xf>
    <xf numFmtId="177" fontId="4" fillId="0" borderId="0" xfId="0" quotePrefix="1" applyNumberFormat="1" applyFont="1">
      <alignment vertical="center"/>
    </xf>
    <xf numFmtId="177" fontId="0" fillId="0" borderId="0" xfId="0" quotePrefix="1" applyNumberFormat="1" applyAlignment="1">
      <alignment horizontal="center" vertical="center"/>
    </xf>
    <xf numFmtId="177" fontId="0" fillId="0" borderId="9" xfId="0" quotePrefix="1" applyNumberFormat="1" applyBorder="1" applyAlignment="1">
      <alignment horizontal="center" vertical="center"/>
    </xf>
    <xf numFmtId="177" fontId="0" fillId="0" borderId="7" xfId="0" applyNumberFormat="1" applyBorder="1">
      <alignment vertical="center"/>
    </xf>
    <xf numFmtId="177" fontId="0" fillId="0" borderId="30" xfId="0" applyNumberFormat="1" applyBorder="1">
      <alignment vertical="center"/>
    </xf>
    <xf numFmtId="3" fontId="0" fillId="0" borderId="0" xfId="0" applyNumberFormat="1">
      <alignment vertical="center"/>
    </xf>
    <xf numFmtId="3" fontId="0" fillId="0" borderId="31" xfId="0" applyNumberFormat="1" applyBorder="1" applyAlignment="1">
      <alignment horizontal="center" vertical="center"/>
    </xf>
    <xf numFmtId="177" fontId="4" fillId="0" borderId="14" xfId="0" applyNumberFormat="1" applyFont="1" applyBorder="1">
      <alignment vertical="center"/>
    </xf>
    <xf numFmtId="177" fontId="4" fillId="0" borderId="17" xfId="0" applyNumberFormat="1" applyFont="1" applyBorder="1">
      <alignment vertical="center"/>
    </xf>
    <xf numFmtId="177" fontId="0" fillId="0" borderId="17" xfId="0" applyNumberFormat="1" applyBorder="1" applyAlignment="1">
      <alignment horizontal="center" vertical="center"/>
    </xf>
    <xf numFmtId="177" fontId="0" fillId="0" borderId="18" xfId="0" applyNumberFormat="1" applyBorder="1" applyAlignment="1">
      <alignment horizontal="center" vertical="center"/>
    </xf>
    <xf numFmtId="177" fontId="0" fillId="0" borderId="14" xfId="0" applyNumberFormat="1" applyBorder="1">
      <alignment vertical="center"/>
    </xf>
    <xf numFmtId="177" fontId="0" fillId="0" borderId="32" xfId="0" applyNumberFormat="1" applyBorder="1">
      <alignment vertical="center"/>
    </xf>
    <xf numFmtId="0" fontId="0" fillId="0" borderId="33" xfId="0" applyBorder="1" applyAlignment="1">
      <alignment horizontal="center" vertical="center"/>
    </xf>
    <xf numFmtId="177" fontId="4" fillId="0" borderId="4" xfId="0" applyNumberFormat="1" applyFont="1" applyBorder="1">
      <alignment vertical="center"/>
    </xf>
    <xf numFmtId="177" fontId="4" fillId="0" borderId="5" xfId="0" applyNumberFormat="1" applyFont="1" applyBorder="1">
      <alignment vertical="center"/>
    </xf>
    <xf numFmtId="177" fontId="0" fillId="0" borderId="34" xfId="0" applyNumberFormat="1" applyBorder="1" applyAlignment="1">
      <alignment horizontal="center" vertical="center"/>
    </xf>
    <xf numFmtId="177" fontId="0" fillId="0" borderId="35" xfId="0" applyNumberFormat="1" applyBorder="1" applyAlignment="1">
      <alignment horizontal="center" vertical="center"/>
    </xf>
    <xf numFmtId="177" fontId="0" fillId="0" borderId="4" xfId="0" applyNumberFormat="1" applyBorder="1">
      <alignment vertical="center"/>
    </xf>
    <xf numFmtId="177" fontId="0" fillId="0" borderId="36" xfId="0" applyNumberFormat="1" applyBorder="1">
      <alignment vertical="center"/>
    </xf>
    <xf numFmtId="177" fontId="4" fillId="0" borderId="16" xfId="0" applyNumberFormat="1" applyFont="1" applyBorder="1">
      <alignment vertical="center"/>
    </xf>
    <xf numFmtId="177" fontId="0" fillId="0" borderId="37" xfId="0" applyNumberFormat="1" applyBorder="1" applyAlignment="1">
      <alignment horizontal="center" vertical="center"/>
    </xf>
    <xf numFmtId="177" fontId="0" fillId="0" borderId="38" xfId="0" applyNumberFormat="1" applyBorder="1" applyAlignment="1">
      <alignment horizontal="center" vertical="center"/>
    </xf>
    <xf numFmtId="177" fontId="4" fillId="0" borderId="7" xfId="0" applyNumberFormat="1" applyFont="1" applyBorder="1">
      <alignment vertical="center"/>
    </xf>
    <xf numFmtId="177" fontId="0" fillId="0" borderId="39" xfId="0" applyNumberFormat="1" applyBorder="1" applyAlignment="1">
      <alignment horizontal="center" vertical="center"/>
    </xf>
    <xf numFmtId="177" fontId="0" fillId="0" borderId="40" xfId="0" quotePrefix="1" applyNumberFormat="1" applyBorder="1" applyAlignment="1">
      <alignment horizontal="center" vertical="center"/>
    </xf>
    <xf numFmtId="177" fontId="0" fillId="0" borderId="38" xfId="0" quotePrefix="1" applyNumberFormat="1" applyBorder="1" applyAlignment="1">
      <alignment horizontal="center" vertical="center"/>
    </xf>
    <xf numFmtId="177" fontId="4" fillId="0" borderId="32" xfId="0" applyNumberFormat="1" applyFont="1" applyBorder="1">
      <alignment vertical="center"/>
    </xf>
    <xf numFmtId="177" fontId="0" fillId="0" borderId="40" xfId="0" applyNumberForma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1" xfId="0" quotePrefix="1" applyBorder="1" applyAlignment="1">
      <alignment horizontal="center" vertical="center"/>
    </xf>
    <xf numFmtId="177" fontId="4" fillId="0" borderId="42" xfId="0" applyNumberFormat="1" applyFont="1" applyBorder="1">
      <alignment vertical="center"/>
    </xf>
    <xf numFmtId="177" fontId="4" fillId="0" borderId="43" xfId="0" applyNumberFormat="1" applyFont="1" applyBorder="1">
      <alignment vertical="center"/>
    </xf>
    <xf numFmtId="177" fontId="0" fillId="0" borderId="44" xfId="0" applyNumberFormat="1" applyBorder="1">
      <alignment vertical="center"/>
    </xf>
    <xf numFmtId="177" fontId="0" fillId="0" borderId="45" xfId="0" applyNumberFormat="1" applyBorder="1">
      <alignment vertical="center"/>
    </xf>
    <xf numFmtId="0" fontId="0" fillId="0" borderId="29" xfId="0" quotePrefix="1" applyBorder="1" applyAlignment="1">
      <alignment horizontal="center" vertical="center"/>
    </xf>
    <xf numFmtId="177" fontId="4" fillId="0" borderId="8" xfId="0" applyNumberFormat="1" applyFont="1" applyBorder="1">
      <alignment vertical="center"/>
    </xf>
    <xf numFmtId="177" fontId="0" fillId="0" borderId="0" xfId="0" applyNumberFormat="1">
      <alignment vertical="center"/>
    </xf>
    <xf numFmtId="177" fontId="0" fillId="0" borderId="46" xfId="0" applyNumberFormat="1" applyBorder="1">
      <alignment vertical="center"/>
    </xf>
    <xf numFmtId="0" fontId="0" fillId="0" borderId="47" xfId="0" quotePrefix="1" applyBorder="1" applyAlignment="1">
      <alignment horizontal="center" vertical="center"/>
    </xf>
    <xf numFmtId="177" fontId="4" fillId="0" borderId="48" xfId="0" applyNumberFormat="1" applyFont="1" applyBorder="1">
      <alignment vertical="center"/>
    </xf>
    <xf numFmtId="177" fontId="4" fillId="0" borderId="49" xfId="0" applyNumberFormat="1" applyFont="1" applyBorder="1">
      <alignment vertical="center"/>
    </xf>
    <xf numFmtId="177" fontId="0" fillId="0" borderId="22" xfId="0" applyNumberFormat="1" applyBorder="1">
      <alignment vertical="center"/>
    </xf>
    <xf numFmtId="177" fontId="0" fillId="0" borderId="50" xfId="0" applyNumberFormat="1" applyBorder="1">
      <alignment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0" xfId="0" applyBorder="1" applyAlignment="1">
      <alignment horizontal="center"/>
    </xf>
    <xf numFmtId="176" fontId="0" fillId="0" borderId="20" xfId="0" applyNumberFormat="1" applyBorder="1" applyAlignment="1">
      <alignment horizontal="right"/>
    </xf>
    <xf numFmtId="176" fontId="0" fillId="0" borderId="20" xfId="0" applyNumberFormat="1" applyBorder="1" applyAlignment="1">
      <alignment horizontal="center"/>
    </xf>
    <xf numFmtId="176" fontId="0" fillId="0" borderId="20" xfId="2" applyNumberFormat="1" applyFont="1" applyFill="1" applyBorder="1" applyAlignment="1">
      <alignment horizontal="right" vertical="center"/>
    </xf>
    <xf numFmtId="176" fontId="0" fillId="0" borderId="20" xfId="0" applyNumberFormat="1" applyBorder="1" applyAlignment="1">
      <alignment horizontal="left" vertical="center"/>
    </xf>
    <xf numFmtId="176" fontId="0" fillId="0" borderId="21" xfId="2" applyNumberFormat="1" applyFont="1" applyFill="1" applyBorder="1" applyAlignment="1">
      <alignment horizontal="right" vertical="center"/>
    </xf>
    <xf numFmtId="176" fontId="0" fillId="0" borderId="0" xfId="2" applyNumberFormat="1" applyFont="1" applyAlignment="1">
      <alignment horizontal="right" vertical="center"/>
    </xf>
    <xf numFmtId="176" fontId="0" fillId="0" borderId="0" xfId="0" applyNumberFormat="1" applyAlignment="1">
      <alignment horizontal="right" vertical="center"/>
    </xf>
    <xf numFmtId="176" fontId="0" fillId="0" borderId="51" xfId="0" applyNumberFormat="1" applyBorder="1">
      <alignment vertical="center"/>
    </xf>
    <xf numFmtId="176" fontId="0" fillId="0" borderId="51" xfId="2" applyNumberFormat="1" applyFont="1" applyBorder="1" applyAlignment="1">
      <alignment horizontal="right" vertical="center"/>
    </xf>
    <xf numFmtId="176" fontId="0" fillId="0" borderId="52" xfId="2" applyNumberFormat="1" applyFont="1" applyBorder="1" applyAlignment="1">
      <alignment horizontal="right" vertical="center"/>
    </xf>
    <xf numFmtId="176" fontId="0" fillId="0" borderId="52" xfId="0" applyNumberFormat="1" applyBorder="1">
      <alignment vertical="center"/>
    </xf>
    <xf numFmtId="0" fontId="4" fillId="0" borderId="22" xfId="0" applyFont="1" applyBorder="1" applyAlignment="1">
      <alignment horizontal="center" vertical="center"/>
    </xf>
    <xf numFmtId="0" fontId="5" fillId="0" borderId="22" xfId="0" applyFont="1" applyBorder="1" applyAlignment="1">
      <alignment horizontal="right"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176" fontId="8" fillId="0" borderId="0" xfId="0" applyNumberFormat="1" applyFont="1">
      <alignment vertical="center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53" xfId="0" applyBorder="1" applyAlignment="1">
      <alignment horizontal="center" vertical="center"/>
    </xf>
    <xf numFmtId="0" fontId="0" fillId="0" borderId="55" xfId="0" applyBorder="1" applyAlignment="1">
      <alignment horizontal="center" vertical="center"/>
    </xf>
    <xf numFmtId="0" fontId="0" fillId="0" borderId="56" xfId="0" applyBorder="1" applyAlignment="1">
      <alignment horizontal="center"/>
    </xf>
    <xf numFmtId="0" fontId="0" fillId="0" borderId="57" xfId="0" applyBorder="1">
      <alignment vertical="center"/>
    </xf>
    <xf numFmtId="0" fontId="4" fillId="2" borderId="58" xfId="0" applyFont="1" applyFill="1" applyBorder="1">
      <alignment vertical="center"/>
    </xf>
    <xf numFmtId="177" fontId="4" fillId="2" borderId="58" xfId="0" applyNumberFormat="1" applyFont="1" applyFill="1" applyBorder="1">
      <alignment vertical="center"/>
    </xf>
    <xf numFmtId="176" fontId="4" fillId="2" borderId="58" xfId="1" applyNumberFormat="1" applyFont="1" applyFill="1" applyBorder="1">
      <alignment vertical="center"/>
    </xf>
    <xf numFmtId="176" fontId="0" fillId="0" borderId="59" xfId="0" applyNumberFormat="1" applyBorder="1">
      <alignment vertical="center"/>
    </xf>
    <xf numFmtId="0" fontId="0" fillId="0" borderId="60" xfId="0" applyBorder="1" applyAlignment="1">
      <alignment horizontal="center"/>
    </xf>
    <xf numFmtId="0" fontId="0" fillId="0" borderId="10" xfId="0" applyBorder="1" applyAlignment="1">
      <alignment horizontal="center"/>
    </xf>
    <xf numFmtId="176" fontId="0" fillId="0" borderId="10" xfId="0" applyNumberFormat="1" applyBorder="1" applyAlignment="1">
      <alignment horizontal="right"/>
    </xf>
    <xf numFmtId="176" fontId="0" fillId="0" borderId="10" xfId="0" applyNumberFormat="1" applyBorder="1" applyAlignment="1">
      <alignment horizontal="center"/>
    </xf>
    <xf numFmtId="176" fontId="0" fillId="0" borderId="61" xfId="0" applyNumberFormat="1" applyBorder="1">
      <alignment vertical="center"/>
    </xf>
    <xf numFmtId="0" fontId="0" fillId="0" borderId="62" xfId="0" applyBorder="1" applyAlignment="1">
      <alignment horizont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</cellXfs>
  <cellStyles count="3">
    <cellStyle name="쉼표 [0]" xfId="1" builtinId="6"/>
    <cellStyle name="쉼표 [0] 2" xfId="2" xr:uid="{4DA2C3C0-E5FD-442D-8A19-09A7D45A2B39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10.%20&#51473;&#50521;75&#54924;\&#51473;&#50521;75\&#52852;&#52852;&#50724;&#48197;&#53356;_&#44144;&#47000;&#45236;&#50669;_N1894429593_2024101416081341.xlsx" TargetMode="External"/><Relationship Id="rId1" Type="http://schemas.openxmlformats.org/officeDocument/2006/relationships/externalLinkPath" Target="/10.%20&#51473;&#50521;75&#54924;/&#51473;&#50521;75/&#52852;&#52852;&#50724;&#48197;&#53356;_&#44144;&#47000;&#45236;&#50669;_N1894429593_2024101416081341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V:\10.%20&#51473;&#50521;75&#54924;\&#51473;&#50521;75\&#51473;&#50521;75%20231231%20v1.0.xlsx" TargetMode="External"/><Relationship Id="rId1" Type="http://schemas.openxmlformats.org/officeDocument/2006/relationships/externalLinkPath" Target="/10.%20&#51473;&#50521;75&#54924;/&#51473;&#50521;75/&#51473;&#50521;75%20231231%20v1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카카오뱅크 거래내역 (3)"/>
      <sheetName val="카카오뱅크 거래내역 (2)"/>
      <sheetName val="카카오뱅크 거래내역"/>
    </sheetNames>
    <sheetDataSet>
      <sheetData sheetId="0"/>
      <sheetData sheetId="1"/>
      <sheetData sheetId="2">
        <row r="17">
          <cell r="D17">
            <v>40000</v>
          </cell>
        </row>
        <row r="19">
          <cell r="D19">
            <v>50000</v>
          </cell>
        </row>
        <row r="20">
          <cell r="D20">
            <v>40000</v>
          </cell>
        </row>
        <row r="21">
          <cell r="D21">
            <v>180000</v>
          </cell>
        </row>
        <row r="22">
          <cell r="D22">
            <v>50000</v>
          </cell>
        </row>
        <row r="23">
          <cell r="D23">
            <v>-50000</v>
          </cell>
        </row>
        <row r="24">
          <cell r="D24">
            <v>150000</v>
          </cell>
        </row>
        <row r="25">
          <cell r="D25">
            <v>40000</v>
          </cell>
        </row>
        <row r="26">
          <cell r="D26">
            <v>1760000</v>
          </cell>
        </row>
        <row r="28">
          <cell r="D28">
            <v>-926000</v>
          </cell>
        </row>
        <row r="29">
          <cell r="D29">
            <v>-679400</v>
          </cell>
        </row>
        <row r="30">
          <cell r="D30">
            <v>-240000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보고자료 (출력) (2)"/>
      <sheetName val="보고자료 (출력)"/>
      <sheetName val="23년 5월 14일 현재 거래내역서 (3)"/>
      <sheetName val="23년 12월 5일 현재 거래내역서"/>
      <sheetName val="4기수체육대회 비용내역(요약)"/>
      <sheetName val="4기수체육대회 비용내역(상세)"/>
      <sheetName val="23년 5월 14일 현재 거래내역서"/>
      <sheetName val="카카오뱅크 거래내역"/>
      <sheetName val="전집행부 이월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9">
          <cell r="A9" t="str">
            <v>2023.02.14 15:54:52</v>
          </cell>
        </row>
      </sheetData>
      <sheetData sheetId="8">
        <row r="14">
          <cell r="F14">
            <v>26993223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83A85-5ED3-4C32-9412-7B4A32492497}">
  <dimension ref="A1:I49"/>
  <sheetViews>
    <sheetView showGridLines="0" tabSelected="1" topLeftCell="A12" workbookViewId="0">
      <selection activeCell="K25" sqref="K25"/>
    </sheetView>
  </sheetViews>
  <sheetFormatPr defaultRowHeight="17" x14ac:dyDescent="0.45"/>
  <cols>
    <col min="1" max="1" width="21.08203125" bestFit="1" customWidth="1"/>
    <col min="2" max="4" width="12.58203125" bestFit="1" customWidth="1"/>
    <col min="5" max="5" width="12.75" customWidth="1"/>
    <col min="6" max="6" width="19.5" customWidth="1"/>
    <col min="7" max="7" width="11" customWidth="1"/>
    <col min="8" max="8" width="9.1640625" bestFit="1" customWidth="1"/>
    <col min="9" max="9" width="9.33203125" bestFit="1" customWidth="1"/>
  </cols>
  <sheetData>
    <row r="1" spans="1:6" ht="21" x14ac:dyDescent="0.45">
      <c r="A1" s="155" t="s">
        <v>0</v>
      </c>
      <c r="B1" s="155"/>
      <c r="C1" s="155"/>
      <c r="D1" s="155"/>
      <c r="E1" s="155"/>
      <c r="F1" s="155"/>
    </row>
    <row r="2" spans="1:6" x14ac:dyDescent="0.45">
      <c r="F2" s="1" t="s">
        <v>1</v>
      </c>
    </row>
    <row r="3" spans="1:6" x14ac:dyDescent="0.45">
      <c r="A3" s="47" t="s">
        <v>2</v>
      </c>
      <c r="B3" s="47" t="s">
        <v>3</v>
      </c>
      <c r="C3" s="47" t="s">
        <v>4</v>
      </c>
      <c r="D3" s="47" t="s">
        <v>5</v>
      </c>
      <c r="E3" s="156" t="s">
        <v>6</v>
      </c>
      <c r="F3" s="157"/>
    </row>
    <row r="4" spans="1:6" x14ac:dyDescent="0.45">
      <c r="A4" s="2" t="s">
        <v>7</v>
      </c>
      <c r="B4" s="3">
        <v>26993223</v>
      </c>
      <c r="C4" s="4"/>
      <c r="D4" s="4"/>
      <c r="E4" s="5" t="s">
        <v>8</v>
      </c>
      <c r="F4" s="6"/>
    </row>
    <row r="5" spans="1:6" x14ac:dyDescent="0.45">
      <c r="A5" s="7" t="s">
        <v>9</v>
      </c>
      <c r="B5" s="8">
        <f>6575000+50000</f>
        <v>6625000</v>
      </c>
      <c r="C5" s="8"/>
      <c r="D5" s="9"/>
      <c r="E5" s="10" t="s">
        <v>10</v>
      </c>
      <c r="F5" s="11"/>
    </row>
    <row r="6" spans="1:6" x14ac:dyDescent="0.45">
      <c r="A6" s="7" t="s">
        <v>11</v>
      </c>
      <c r="B6" s="8">
        <v>5000000</v>
      </c>
      <c r="C6" s="8"/>
      <c r="D6" s="9"/>
      <c r="E6" s="10" t="s">
        <v>12</v>
      </c>
      <c r="F6" s="11"/>
    </row>
    <row r="7" spans="1:6" x14ac:dyDescent="0.45">
      <c r="A7" s="7" t="s">
        <v>13</v>
      </c>
      <c r="B7" s="8">
        <f>SUM('[1]카카오뱅크 거래내역'!$D$17,'[1]카카오뱅크 거래내역'!$D$19:$D$26)</f>
        <v>2260000</v>
      </c>
      <c r="C7" s="8"/>
      <c r="D7" s="9"/>
      <c r="E7" s="10"/>
      <c r="F7" s="11"/>
    </row>
    <row r="8" spans="1:6" x14ac:dyDescent="0.45">
      <c r="A8" s="12" t="s">
        <v>14</v>
      </c>
      <c r="B8" s="13">
        <f>3888+176</f>
        <v>4064</v>
      </c>
      <c r="C8" s="13"/>
      <c r="D8" s="14"/>
      <c r="E8" s="15"/>
      <c r="F8" s="16"/>
    </row>
    <row r="9" spans="1:6" x14ac:dyDescent="0.45">
      <c r="A9" s="17" t="s">
        <v>15</v>
      </c>
      <c r="B9" s="18"/>
      <c r="C9" s="18">
        <v>8345660</v>
      </c>
      <c r="D9" s="19"/>
      <c r="E9" s="10"/>
      <c r="F9" s="11"/>
    </row>
    <row r="10" spans="1:6" x14ac:dyDescent="0.45">
      <c r="A10" s="7" t="s">
        <v>16</v>
      </c>
      <c r="B10" s="8"/>
      <c r="C10" s="8">
        <v>1600000</v>
      </c>
      <c r="D10" s="9"/>
      <c r="E10" s="10" t="s">
        <v>17</v>
      </c>
      <c r="F10" s="11"/>
    </row>
    <row r="11" spans="1:6" x14ac:dyDescent="0.45">
      <c r="A11" s="7" t="s">
        <v>18</v>
      </c>
      <c r="B11" s="8"/>
      <c r="C11" s="8">
        <v>796000</v>
      </c>
      <c r="D11" s="9"/>
      <c r="E11" s="10" t="s">
        <v>19</v>
      </c>
      <c r="F11" s="11"/>
    </row>
    <row r="12" spans="1:6" x14ac:dyDescent="0.45">
      <c r="A12" s="7" t="s">
        <v>20</v>
      </c>
      <c r="B12" s="8"/>
      <c r="C12" s="8">
        <f>-'[1]카카오뱅크 거래내역'!$D$28</f>
        <v>926000</v>
      </c>
      <c r="D12" s="9"/>
      <c r="E12" s="10" t="s">
        <v>21</v>
      </c>
      <c r="F12" s="11"/>
    </row>
    <row r="13" spans="1:6" x14ac:dyDescent="0.45">
      <c r="A13" s="7" t="s">
        <v>22</v>
      </c>
      <c r="B13" s="8"/>
      <c r="C13" s="8">
        <v>786000</v>
      </c>
      <c r="D13" s="9"/>
      <c r="E13" s="10" t="s">
        <v>23</v>
      </c>
      <c r="F13" s="11"/>
    </row>
    <row r="14" spans="1:6" x14ac:dyDescent="0.45">
      <c r="A14" s="7" t="s">
        <v>24</v>
      </c>
      <c r="B14" s="8"/>
      <c r="C14" s="8">
        <f>-SUM('[1]카카오뱅크 거래내역'!$D$29:$D$30)</f>
        <v>919400</v>
      </c>
      <c r="D14" s="9"/>
      <c r="E14" s="10" t="s">
        <v>25</v>
      </c>
      <c r="F14" s="11"/>
    </row>
    <row r="15" spans="1:6" x14ac:dyDescent="0.45">
      <c r="A15" s="7" t="s">
        <v>26</v>
      </c>
      <c r="B15" s="9"/>
      <c r="C15" s="20">
        <v>513000</v>
      </c>
      <c r="D15" s="9"/>
      <c r="E15" s="10" t="s">
        <v>27</v>
      </c>
      <c r="F15" s="11"/>
    </row>
    <row r="16" spans="1:6" x14ac:dyDescent="0.45">
      <c r="A16" s="21" t="s">
        <v>28</v>
      </c>
      <c r="B16" s="22"/>
      <c r="C16" s="23">
        <f>200000+100000</f>
        <v>300000</v>
      </c>
      <c r="D16" s="22"/>
      <c r="E16" s="10" t="s">
        <v>29</v>
      </c>
      <c r="F16" s="11"/>
    </row>
    <row r="17" spans="1:9" x14ac:dyDescent="0.45">
      <c r="A17" s="24" t="s">
        <v>30</v>
      </c>
      <c r="B17" s="25">
        <f>SUM(B4:B16)</f>
        <v>40882287</v>
      </c>
      <c r="C17" s="25">
        <f>SUM(C4:C16)</f>
        <v>14186060</v>
      </c>
      <c r="D17" s="25">
        <f>+B17-C17</f>
        <v>26696227</v>
      </c>
      <c r="E17" s="26" t="s">
        <v>31</v>
      </c>
      <c r="F17" s="27"/>
    </row>
    <row r="18" spans="1:9" x14ac:dyDescent="0.45">
      <c r="I18" s="28"/>
    </row>
    <row r="19" spans="1:9" x14ac:dyDescent="0.45">
      <c r="A19" s="29" t="s">
        <v>32</v>
      </c>
      <c r="B19" s="5" t="s">
        <v>33</v>
      </c>
      <c r="C19" s="30"/>
      <c r="D19" s="30"/>
      <c r="E19" s="6"/>
      <c r="F19" s="4"/>
    </row>
    <row r="20" spans="1:9" x14ac:dyDescent="0.45">
      <c r="A20" s="9"/>
      <c r="B20" s="10" t="s">
        <v>34</v>
      </c>
      <c r="E20" s="11"/>
      <c r="F20" s="9"/>
    </row>
    <row r="21" spans="1:9" x14ac:dyDescent="0.45">
      <c r="A21" s="9"/>
      <c r="B21" s="10" t="s">
        <v>35</v>
      </c>
      <c r="E21" s="11"/>
      <c r="F21" s="9"/>
    </row>
    <row r="22" spans="1:9" x14ac:dyDescent="0.45">
      <c r="A22" s="9"/>
      <c r="B22" s="10" t="s">
        <v>36</v>
      </c>
      <c r="E22" s="11"/>
      <c r="F22" s="9"/>
    </row>
    <row r="23" spans="1:9" x14ac:dyDescent="0.45">
      <c r="A23" s="9"/>
      <c r="B23" s="10" t="s">
        <v>37</v>
      </c>
      <c r="E23" s="11"/>
      <c r="F23" s="9"/>
    </row>
    <row r="24" spans="1:9" x14ac:dyDescent="0.45">
      <c r="A24" s="9"/>
      <c r="B24" s="10" t="s">
        <v>38</v>
      </c>
      <c r="E24" s="11"/>
      <c r="F24" s="9"/>
    </row>
    <row r="25" spans="1:9" x14ac:dyDescent="0.45">
      <c r="A25" s="9"/>
      <c r="B25" s="10" t="s">
        <v>39</v>
      </c>
      <c r="E25" s="11"/>
      <c r="F25" s="9"/>
    </row>
    <row r="26" spans="1:9" x14ac:dyDescent="0.45">
      <c r="A26" s="22"/>
      <c r="B26" s="31" t="s">
        <v>40</v>
      </c>
      <c r="C26" s="32"/>
      <c r="D26" s="32"/>
      <c r="E26" s="33"/>
      <c r="F26" s="22"/>
    </row>
    <row r="28" spans="1:9" x14ac:dyDescent="0.45">
      <c r="A28" s="29" t="s">
        <v>41</v>
      </c>
      <c r="B28" s="34" t="s">
        <v>42</v>
      </c>
      <c r="C28" s="35">
        <v>300000</v>
      </c>
      <c r="D28" s="34" t="s">
        <v>43</v>
      </c>
      <c r="E28" s="35">
        <v>250000</v>
      </c>
    </row>
    <row r="29" spans="1:9" x14ac:dyDescent="0.45">
      <c r="A29" s="36"/>
      <c r="B29" s="37" t="s">
        <v>44</v>
      </c>
      <c r="C29" s="38">
        <v>200000</v>
      </c>
      <c r="D29" s="37" t="s">
        <v>45</v>
      </c>
      <c r="E29" s="38">
        <v>200000</v>
      </c>
    </row>
    <row r="30" spans="1:9" x14ac:dyDescent="0.45">
      <c r="A30" s="36" t="s">
        <v>46</v>
      </c>
      <c r="B30" s="37" t="s">
        <v>47</v>
      </c>
      <c r="C30" s="38">
        <v>200000</v>
      </c>
      <c r="D30" s="37" t="s">
        <v>48</v>
      </c>
      <c r="E30" s="38">
        <v>200000</v>
      </c>
    </row>
    <row r="31" spans="1:9" x14ac:dyDescent="0.45">
      <c r="A31" s="36" t="s">
        <v>49</v>
      </c>
      <c r="B31" s="37" t="s">
        <v>50</v>
      </c>
      <c r="C31" s="38">
        <v>100000</v>
      </c>
      <c r="D31" s="37" t="s">
        <v>51</v>
      </c>
      <c r="E31" s="38">
        <v>100000</v>
      </c>
    </row>
    <row r="32" spans="1:9" x14ac:dyDescent="0.45">
      <c r="A32" s="36" t="s">
        <v>52</v>
      </c>
      <c r="B32" s="37" t="s">
        <v>53</v>
      </c>
      <c r="C32" s="38">
        <v>100000</v>
      </c>
      <c r="D32" s="37" t="s">
        <v>54</v>
      </c>
      <c r="E32" s="38">
        <v>50000</v>
      </c>
    </row>
    <row r="33" spans="1:6" x14ac:dyDescent="0.45">
      <c r="A33" s="9"/>
      <c r="B33" s="37" t="s">
        <v>55</v>
      </c>
      <c r="C33" s="38">
        <v>50000</v>
      </c>
      <c r="D33" s="37" t="s">
        <v>56</v>
      </c>
      <c r="E33" s="38">
        <v>50000</v>
      </c>
    </row>
    <row r="34" spans="1:6" x14ac:dyDescent="0.45">
      <c r="A34" s="9"/>
      <c r="B34" s="37" t="s">
        <v>57</v>
      </c>
      <c r="C34" s="38">
        <v>50000</v>
      </c>
      <c r="D34" s="37" t="s">
        <v>58</v>
      </c>
      <c r="E34" s="38">
        <v>30000</v>
      </c>
    </row>
    <row r="35" spans="1:6" x14ac:dyDescent="0.45">
      <c r="A35" s="9"/>
      <c r="B35" s="37" t="s">
        <v>59</v>
      </c>
      <c r="C35" s="38">
        <v>30000</v>
      </c>
      <c r="D35" s="39" t="s">
        <v>60</v>
      </c>
      <c r="E35" s="40">
        <v>20000</v>
      </c>
    </row>
    <row r="36" spans="1:6" x14ac:dyDescent="0.45">
      <c r="A36" s="22"/>
      <c r="B36" s="41" t="s">
        <v>61</v>
      </c>
      <c r="C36" s="42">
        <v>300000</v>
      </c>
      <c r="D36" s="39" t="s">
        <v>62</v>
      </c>
      <c r="E36" s="43">
        <v>100000</v>
      </c>
    </row>
    <row r="38" spans="1:6" x14ac:dyDescent="0.45">
      <c r="A38" s="158" t="s">
        <v>63</v>
      </c>
      <c r="B38" s="158"/>
      <c r="C38" s="158"/>
      <c r="D38" s="158"/>
      <c r="E38" s="158"/>
    </row>
    <row r="39" spans="1:6" x14ac:dyDescent="0.45">
      <c r="A39" s="47" t="s">
        <v>64</v>
      </c>
      <c r="B39" s="47" t="s">
        <v>65</v>
      </c>
      <c r="C39" s="47" t="s">
        <v>66</v>
      </c>
      <c r="D39" s="47" t="s">
        <v>67</v>
      </c>
      <c r="E39" s="156" t="s">
        <v>68</v>
      </c>
      <c r="F39" s="157"/>
    </row>
    <row r="40" spans="1:6" x14ac:dyDescent="0.45">
      <c r="A40" s="44" t="s">
        <v>69</v>
      </c>
      <c r="B40" s="3">
        <v>5000000</v>
      </c>
      <c r="C40" s="3"/>
      <c r="D40" s="4"/>
      <c r="E40" s="5" t="s">
        <v>70</v>
      </c>
      <c r="F40" s="6"/>
    </row>
    <row r="41" spans="1:6" x14ac:dyDescent="0.45">
      <c r="A41" s="36" t="s">
        <v>71</v>
      </c>
      <c r="B41" s="20">
        <v>2080000</v>
      </c>
      <c r="C41" s="20"/>
      <c r="D41" s="9"/>
      <c r="E41" s="10"/>
      <c r="F41" s="11"/>
    </row>
    <row r="42" spans="1:6" x14ac:dyDescent="0.45">
      <c r="A42" s="36" t="s">
        <v>72</v>
      </c>
      <c r="B42" s="20">
        <v>450000</v>
      </c>
      <c r="C42" s="20"/>
      <c r="D42" s="9"/>
      <c r="E42" s="10" t="s">
        <v>73</v>
      </c>
      <c r="F42" s="11"/>
    </row>
    <row r="43" spans="1:6" x14ac:dyDescent="0.45">
      <c r="A43" s="45" t="s">
        <v>74</v>
      </c>
      <c r="B43" s="23">
        <v>120000</v>
      </c>
      <c r="C43" s="23"/>
      <c r="D43" s="22"/>
      <c r="E43" s="31" t="s">
        <v>75</v>
      </c>
      <c r="F43" s="33"/>
    </row>
    <row r="44" spans="1:6" x14ac:dyDescent="0.45">
      <c r="A44" s="36" t="s">
        <v>76</v>
      </c>
      <c r="B44" s="20"/>
      <c r="C44" s="20">
        <v>-4982450</v>
      </c>
      <c r="D44" s="9"/>
      <c r="E44" s="5"/>
      <c r="F44" s="6"/>
    </row>
    <row r="45" spans="1:6" x14ac:dyDescent="0.45">
      <c r="A45" s="36" t="s">
        <v>77</v>
      </c>
      <c r="B45" s="20"/>
      <c r="C45" s="20">
        <v>-750000</v>
      </c>
      <c r="D45" s="9"/>
      <c r="E45" s="10"/>
      <c r="F45" s="11"/>
    </row>
    <row r="46" spans="1:6" x14ac:dyDescent="0.45">
      <c r="A46" s="36" t="s">
        <v>78</v>
      </c>
      <c r="B46" s="20"/>
      <c r="C46" s="20">
        <v>-540000</v>
      </c>
      <c r="D46" s="9"/>
      <c r="E46" s="10"/>
      <c r="F46" s="11"/>
    </row>
    <row r="47" spans="1:6" x14ac:dyDescent="0.45">
      <c r="A47" s="36" t="s">
        <v>79</v>
      </c>
      <c r="B47" s="20"/>
      <c r="C47" s="20">
        <v>-1550310</v>
      </c>
      <c r="D47" s="9"/>
      <c r="E47" s="10"/>
      <c r="F47" s="11"/>
    </row>
    <row r="48" spans="1:6" x14ac:dyDescent="0.45">
      <c r="A48" s="36" t="s">
        <v>80</v>
      </c>
      <c r="B48" s="20"/>
      <c r="C48" s="20">
        <v>-502900</v>
      </c>
      <c r="D48" s="9"/>
      <c r="E48" s="31"/>
      <c r="F48" s="33"/>
    </row>
    <row r="49" spans="1:6" x14ac:dyDescent="0.45">
      <c r="A49" s="24" t="s">
        <v>81</v>
      </c>
      <c r="B49" s="25">
        <v>7650000</v>
      </c>
      <c r="C49" s="25">
        <v>-8325660</v>
      </c>
      <c r="D49" s="25">
        <v>-675660</v>
      </c>
      <c r="E49" s="46"/>
      <c r="F49" s="27"/>
    </row>
  </sheetData>
  <mergeCells count="4">
    <mergeCell ref="A1:F1"/>
    <mergeCell ref="E3:F3"/>
    <mergeCell ref="A38:E38"/>
    <mergeCell ref="E39:F39"/>
  </mergeCells>
  <phoneticPr fontId="3" type="noConversion"/>
  <printOptions horizontalCentered="1"/>
  <pageMargins left="0.31496062992125984" right="0.31496062992125984" top="0.39370078740157483" bottom="0.39370078740157483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C2BCF-D666-4BDE-9675-38C250C77C26}">
  <dimension ref="A1:M35"/>
  <sheetViews>
    <sheetView showGridLines="0" workbookViewId="0">
      <selection activeCell="B59" sqref="B59"/>
    </sheetView>
  </sheetViews>
  <sheetFormatPr defaultColWidth="8.83203125" defaultRowHeight="17" x14ac:dyDescent="0.45"/>
  <cols>
    <col min="1" max="1" width="11.75" bestFit="1" customWidth="1"/>
    <col min="2" max="2" width="12.58203125" bestFit="1" customWidth="1"/>
    <col min="3" max="3" width="5" bestFit="1" customWidth="1"/>
    <col min="4" max="4" width="20.9140625" bestFit="1" customWidth="1"/>
    <col min="5" max="5" width="13.5" bestFit="1" customWidth="1"/>
    <col min="6" max="6" width="10.75" bestFit="1" customWidth="1"/>
    <col min="7" max="7" width="11.5" bestFit="1" customWidth="1"/>
    <col min="8" max="8" width="13.25" bestFit="1" customWidth="1"/>
    <col min="10" max="10" width="10" bestFit="1" customWidth="1"/>
  </cols>
  <sheetData>
    <row r="1" spans="1:13" ht="26" x14ac:dyDescent="0.45">
      <c r="A1" s="159" t="s">
        <v>433</v>
      </c>
      <c r="B1" s="159"/>
      <c r="C1" s="159"/>
      <c r="D1" s="159"/>
      <c r="E1" s="159"/>
      <c r="F1" s="159"/>
      <c r="G1" s="159"/>
      <c r="H1" s="159"/>
    </row>
    <row r="2" spans="1:13" s="132" customFormat="1" ht="17.5" thickBot="1" x14ac:dyDescent="0.5">
      <c r="A2" s="130"/>
      <c r="B2" s="130"/>
      <c r="C2" s="130"/>
      <c r="D2" s="130"/>
      <c r="E2" s="130"/>
      <c r="F2" s="130"/>
      <c r="G2" s="130"/>
      <c r="H2" s="131" t="s">
        <v>968</v>
      </c>
    </row>
    <row r="3" spans="1:13" ht="17.5" thickBot="1" x14ac:dyDescent="0.5">
      <c r="A3" s="65" t="s">
        <v>64</v>
      </c>
      <c r="B3" s="66" t="s">
        <v>434</v>
      </c>
      <c r="C3" s="67"/>
      <c r="D3" s="160" t="s">
        <v>435</v>
      </c>
      <c r="E3" s="161"/>
      <c r="F3" s="66" t="s">
        <v>890</v>
      </c>
      <c r="G3" s="66" t="s">
        <v>965</v>
      </c>
      <c r="H3" s="68" t="s">
        <v>67</v>
      </c>
    </row>
    <row r="4" spans="1:13" ht="16.5" customHeight="1" x14ac:dyDescent="0.45">
      <c r="A4" s="69" t="s">
        <v>436</v>
      </c>
      <c r="B4" s="70">
        <f>+F4+F5</f>
        <v>26696227</v>
      </c>
      <c r="C4" s="71"/>
      <c r="D4" s="72" t="s">
        <v>437</v>
      </c>
      <c r="E4" s="73"/>
      <c r="F4" s="74">
        <v>1696227</v>
      </c>
      <c r="G4" s="74"/>
      <c r="H4" s="75">
        <f>+F4+G4</f>
        <v>1696227</v>
      </c>
      <c r="J4" s="76"/>
    </row>
    <row r="5" spans="1:13" x14ac:dyDescent="0.45">
      <c r="A5" s="77"/>
      <c r="B5" s="78"/>
      <c r="C5" s="79"/>
      <c r="D5" s="80" t="s">
        <v>438</v>
      </c>
      <c r="E5" s="81"/>
      <c r="F5" s="82">
        <v>25000000</v>
      </c>
      <c r="G5" s="82"/>
      <c r="H5" s="83">
        <f>+H4+F5+G5</f>
        <v>26696227</v>
      </c>
      <c r="J5" s="76"/>
    </row>
    <row r="6" spans="1:13" x14ac:dyDescent="0.45">
      <c r="A6" s="84" t="s">
        <v>439</v>
      </c>
      <c r="B6" s="85">
        <f>+F6+F7</f>
        <v>8206568</v>
      </c>
      <c r="C6" s="86"/>
      <c r="D6" s="87" t="s">
        <v>440</v>
      </c>
      <c r="E6" s="88" t="s">
        <v>441</v>
      </c>
      <c r="F6" s="89">
        <v>6950000</v>
      </c>
      <c r="G6" s="89"/>
      <c r="H6" s="90">
        <f t="shared" ref="H6:H31" si="0">+H5+F6+G6</f>
        <v>33646227</v>
      </c>
    </row>
    <row r="7" spans="1:13" x14ac:dyDescent="0.45">
      <c r="A7" s="69"/>
      <c r="B7" s="78"/>
      <c r="C7" s="91"/>
      <c r="D7" s="92" t="s">
        <v>107</v>
      </c>
      <c r="E7" s="93" t="s">
        <v>442</v>
      </c>
      <c r="F7" s="82">
        <v>1256568</v>
      </c>
      <c r="G7" s="82"/>
      <c r="H7" s="83">
        <f t="shared" si="0"/>
        <v>34902795</v>
      </c>
    </row>
    <row r="8" spans="1:13" x14ac:dyDescent="0.45">
      <c r="A8" s="84" t="s">
        <v>443</v>
      </c>
      <c r="B8" s="85">
        <f>SUM(G8:G15)</f>
        <v>-6424500</v>
      </c>
      <c r="C8" s="85" t="s">
        <v>444</v>
      </c>
      <c r="D8" s="87" t="s">
        <v>445</v>
      </c>
      <c r="E8" s="88" t="s">
        <v>446</v>
      </c>
      <c r="F8" s="89"/>
      <c r="G8" s="89">
        <v>-2089500</v>
      </c>
      <c r="H8" s="90">
        <f t="shared" si="0"/>
        <v>32813295</v>
      </c>
    </row>
    <row r="9" spans="1:13" x14ac:dyDescent="0.45">
      <c r="A9" s="69"/>
      <c r="B9" s="94"/>
      <c r="C9" s="94"/>
      <c r="D9" s="95" t="s">
        <v>447</v>
      </c>
      <c r="E9" s="96" t="s">
        <v>448</v>
      </c>
      <c r="F9" s="74"/>
      <c r="G9" s="74">
        <v>-1200000</v>
      </c>
      <c r="H9" s="75">
        <f t="shared" si="0"/>
        <v>31613295</v>
      </c>
      <c r="L9" s="76"/>
      <c r="M9" s="76"/>
    </row>
    <row r="10" spans="1:13" x14ac:dyDescent="0.45">
      <c r="A10" s="69"/>
      <c r="B10" s="94"/>
      <c r="C10" s="78"/>
      <c r="D10" s="92" t="s">
        <v>449</v>
      </c>
      <c r="E10" s="97" t="s">
        <v>450</v>
      </c>
      <c r="F10" s="82"/>
      <c r="G10" s="82">
        <v>-150000</v>
      </c>
      <c r="H10" s="98">
        <f t="shared" si="0"/>
        <v>31463295</v>
      </c>
    </row>
    <row r="11" spans="1:13" x14ac:dyDescent="0.45">
      <c r="A11" s="69"/>
      <c r="B11" s="94"/>
      <c r="C11" s="94" t="s">
        <v>451</v>
      </c>
      <c r="D11" s="95" t="s">
        <v>452</v>
      </c>
      <c r="E11" s="99"/>
      <c r="F11" s="74"/>
      <c r="G11" s="74">
        <v>-600000</v>
      </c>
      <c r="H11" s="75">
        <f t="shared" si="0"/>
        <v>30863295</v>
      </c>
      <c r="L11" s="76"/>
      <c r="M11" s="76"/>
    </row>
    <row r="12" spans="1:13" x14ac:dyDescent="0.45">
      <c r="A12" s="69"/>
      <c r="B12" s="94"/>
      <c r="C12" s="94"/>
      <c r="D12" s="95" t="s">
        <v>453</v>
      </c>
      <c r="E12" s="99" t="s">
        <v>454</v>
      </c>
      <c r="F12" s="74"/>
      <c r="G12" s="74">
        <v>-300000</v>
      </c>
      <c r="H12" s="75">
        <f t="shared" si="0"/>
        <v>30563295</v>
      </c>
    </row>
    <row r="13" spans="1:13" x14ac:dyDescent="0.45">
      <c r="A13" s="69"/>
      <c r="B13" s="94"/>
      <c r="C13" s="78"/>
      <c r="D13" s="92" t="s">
        <v>455</v>
      </c>
      <c r="E13" s="93" t="s">
        <v>456</v>
      </c>
      <c r="F13" s="82"/>
      <c r="G13" s="82">
        <v>-60000</v>
      </c>
      <c r="H13" s="83">
        <f t="shared" si="0"/>
        <v>30503295</v>
      </c>
    </row>
    <row r="14" spans="1:13" x14ac:dyDescent="0.45">
      <c r="A14" s="69"/>
      <c r="B14" s="94"/>
      <c r="C14" s="94" t="s">
        <v>457</v>
      </c>
      <c r="D14" s="95" t="s">
        <v>458</v>
      </c>
      <c r="E14" s="99" t="s">
        <v>459</v>
      </c>
      <c r="F14" s="74"/>
      <c r="G14" s="74">
        <v>-1200000</v>
      </c>
      <c r="H14" s="75">
        <f t="shared" si="0"/>
        <v>29303295</v>
      </c>
    </row>
    <row r="15" spans="1:13" x14ac:dyDescent="0.45">
      <c r="A15" s="100"/>
      <c r="B15" s="78"/>
      <c r="C15" s="94"/>
      <c r="D15" s="95" t="s">
        <v>460</v>
      </c>
      <c r="E15" s="99" t="s">
        <v>461</v>
      </c>
      <c r="F15" s="74"/>
      <c r="G15" s="74">
        <v>-825000</v>
      </c>
      <c r="H15" s="75">
        <f t="shared" si="0"/>
        <v>28478295</v>
      </c>
    </row>
    <row r="16" spans="1:13" x14ac:dyDescent="0.45">
      <c r="A16" s="84" t="s">
        <v>462</v>
      </c>
      <c r="B16" s="85">
        <f>F16+F17</f>
        <v>40440000</v>
      </c>
      <c r="C16" s="85" t="s">
        <v>65</v>
      </c>
      <c r="D16" s="87" t="s">
        <v>463</v>
      </c>
      <c r="E16" s="88" t="s">
        <v>464</v>
      </c>
      <c r="F16" s="89">
        <v>36940000</v>
      </c>
      <c r="G16" s="89"/>
      <c r="H16" s="90">
        <f t="shared" si="0"/>
        <v>65418295</v>
      </c>
    </row>
    <row r="17" spans="1:13" x14ac:dyDescent="0.45">
      <c r="A17" s="100"/>
      <c r="B17" s="78"/>
      <c r="C17" s="78"/>
      <c r="D17" s="92" t="s">
        <v>465</v>
      </c>
      <c r="E17" s="93" t="s">
        <v>466</v>
      </c>
      <c r="F17" s="82">
        <v>3500000</v>
      </c>
      <c r="G17" s="82"/>
      <c r="H17" s="83">
        <f t="shared" si="0"/>
        <v>68918295</v>
      </c>
    </row>
    <row r="18" spans="1:13" x14ac:dyDescent="0.45">
      <c r="A18" s="84" t="s">
        <v>467</v>
      </c>
      <c r="B18" s="85">
        <f>SUM(G18:G31)</f>
        <v>-36662620</v>
      </c>
      <c r="C18" s="85" t="s">
        <v>66</v>
      </c>
      <c r="D18" s="87" t="s">
        <v>468</v>
      </c>
      <c r="E18" s="88"/>
      <c r="F18" s="89"/>
      <c r="G18" s="89">
        <v>-15480000</v>
      </c>
      <c r="H18" s="90">
        <f t="shared" si="0"/>
        <v>53438295</v>
      </c>
    </row>
    <row r="19" spans="1:13" x14ac:dyDescent="0.45">
      <c r="A19" s="69"/>
      <c r="B19" s="94"/>
      <c r="C19" s="94"/>
      <c r="D19" s="95" t="s">
        <v>469</v>
      </c>
      <c r="E19" s="99"/>
      <c r="F19" s="74"/>
      <c r="G19" s="74">
        <v>-660000</v>
      </c>
      <c r="H19" s="75">
        <f t="shared" si="0"/>
        <v>52778295</v>
      </c>
      <c r="L19" s="76"/>
      <c r="M19" s="76"/>
    </row>
    <row r="20" spans="1:13" x14ac:dyDescent="0.45">
      <c r="A20" s="69"/>
      <c r="B20" s="94"/>
      <c r="C20" s="94"/>
      <c r="D20" s="95" t="s">
        <v>365</v>
      </c>
      <c r="E20" s="99"/>
      <c r="F20" s="74"/>
      <c r="G20" s="74">
        <v>-5000000</v>
      </c>
      <c r="H20" s="75">
        <f t="shared" ref="H20:H28" si="1">+H19+F20+G20</f>
        <v>47778295</v>
      </c>
    </row>
    <row r="21" spans="1:13" x14ac:dyDescent="0.45">
      <c r="A21" s="69"/>
      <c r="B21" s="94"/>
      <c r="C21" s="94"/>
      <c r="D21" s="95" t="s">
        <v>470</v>
      </c>
      <c r="E21" s="99" t="s">
        <v>471</v>
      </c>
      <c r="F21" s="74"/>
      <c r="G21" s="74">
        <v>-1400000</v>
      </c>
      <c r="H21" s="75">
        <f t="shared" si="1"/>
        <v>46378295</v>
      </c>
    </row>
    <row r="22" spans="1:13" x14ac:dyDescent="0.45">
      <c r="A22" s="69"/>
      <c r="B22" s="94"/>
      <c r="C22" s="94"/>
      <c r="D22" s="95" t="s">
        <v>472</v>
      </c>
      <c r="E22" s="99" t="s">
        <v>473</v>
      </c>
      <c r="F22" s="74"/>
      <c r="G22" s="74">
        <v>-2315500</v>
      </c>
      <c r="H22" s="75">
        <f t="shared" si="1"/>
        <v>44062795</v>
      </c>
    </row>
    <row r="23" spans="1:13" x14ac:dyDescent="0.45">
      <c r="A23" s="69"/>
      <c r="B23" s="94"/>
      <c r="C23" s="94"/>
      <c r="D23" s="95" t="s">
        <v>474</v>
      </c>
      <c r="E23" s="99"/>
      <c r="F23" s="74"/>
      <c r="G23" s="74">
        <v>-100000</v>
      </c>
      <c r="H23" s="75">
        <f t="shared" si="1"/>
        <v>43962795</v>
      </c>
    </row>
    <row r="24" spans="1:13" x14ac:dyDescent="0.45">
      <c r="A24" s="69"/>
      <c r="B24" s="94"/>
      <c r="C24" s="94"/>
      <c r="D24" s="95" t="s">
        <v>475</v>
      </c>
      <c r="E24" s="99"/>
      <c r="F24" s="74"/>
      <c r="G24" s="74">
        <v>-771690</v>
      </c>
      <c r="H24" s="75">
        <f t="shared" si="1"/>
        <v>43191105</v>
      </c>
    </row>
    <row r="25" spans="1:13" x14ac:dyDescent="0.45">
      <c r="A25" s="69"/>
      <c r="B25" s="94"/>
      <c r="C25" s="94"/>
      <c r="D25" s="95" t="s">
        <v>476</v>
      </c>
      <c r="E25" s="99"/>
      <c r="F25" s="74"/>
      <c r="G25" s="74">
        <v>-880000</v>
      </c>
      <c r="H25" s="75">
        <f t="shared" si="1"/>
        <v>42311105</v>
      </c>
    </row>
    <row r="26" spans="1:13" x14ac:dyDescent="0.45">
      <c r="A26" s="69"/>
      <c r="B26" s="94"/>
      <c r="C26" s="94"/>
      <c r="D26" s="95" t="s">
        <v>477</v>
      </c>
      <c r="E26" s="99"/>
      <c r="F26" s="74"/>
      <c r="G26" s="74">
        <v>-1868260</v>
      </c>
      <c r="H26" s="75">
        <f t="shared" si="1"/>
        <v>40442845</v>
      </c>
    </row>
    <row r="27" spans="1:13" x14ac:dyDescent="0.45">
      <c r="A27" s="69"/>
      <c r="B27" s="94"/>
      <c r="C27" s="94"/>
      <c r="D27" s="95" t="s">
        <v>478</v>
      </c>
      <c r="E27" s="99"/>
      <c r="F27" s="74"/>
      <c r="G27" s="74">
        <v>-5388660</v>
      </c>
      <c r="H27" s="75">
        <f t="shared" si="1"/>
        <v>35054185</v>
      </c>
    </row>
    <row r="28" spans="1:13" x14ac:dyDescent="0.45">
      <c r="A28" s="69"/>
      <c r="B28" s="94"/>
      <c r="C28" s="94"/>
      <c r="D28" s="95" t="s">
        <v>479</v>
      </c>
      <c r="E28" s="99"/>
      <c r="F28" s="74"/>
      <c r="G28" s="74">
        <v>-387640</v>
      </c>
      <c r="H28" s="75">
        <f t="shared" si="1"/>
        <v>34666545</v>
      </c>
    </row>
    <row r="29" spans="1:13" x14ac:dyDescent="0.45">
      <c r="A29" s="69"/>
      <c r="B29" s="94"/>
      <c r="C29" s="94"/>
      <c r="D29" s="95" t="s">
        <v>480</v>
      </c>
      <c r="E29" s="99"/>
      <c r="F29" s="74"/>
      <c r="G29" s="74">
        <v>-113800</v>
      </c>
      <c r="H29" s="75">
        <f t="shared" si="0"/>
        <v>34552745</v>
      </c>
    </row>
    <row r="30" spans="1:13" x14ac:dyDescent="0.45">
      <c r="A30" s="69"/>
      <c r="B30" s="94"/>
      <c r="C30" s="94"/>
      <c r="D30" s="95" t="s">
        <v>481</v>
      </c>
      <c r="E30" s="99"/>
      <c r="F30" s="74"/>
      <c r="G30" s="74">
        <v>-158820</v>
      </c>
      <c r="H30" s="75">
        <f>+H29+F30+G30</f>
        <v>34393925</v>
      </c>
    </row>
    <row r="31" spans="1:13" ht="17.5" thickBot="1" x14ac:dyDescent="0.5">
      <c r="A31" s="69"/>
      <c r="B31" s="94"/>
      <c r="C31" s="94"/>
      <c r="D31" s="95" t="s">
        <v>482</v>
      </c>
      <c r="E31" s="99"/>
      <c r="F31" s="74"/>
      <c r="G31" s="74">
        <v>-2138250</v>
      </c>
      <c r="H31" s="75">
        <f t="shared" si="0"/>
        <v>32255675</v>
      </c>
    </row>
    <row r="32" spans="1:13" x14ac:dyDescent="0.45">
      <c r="A32" s="101" t="s">
        <v>483</v>
      </c>
      <c r="B32" s="102">
        <f>B6+B16</f>
        <v>48646568</v>
      </c>
      <c r="C32" s="103"/>
      <c r="D32" s="104"/>
      <c r="E32" s="104"/>
      <c r="F32" s="104"/>
      <c r="G32" s="104"/>
      <c r="H32" s="105"/>
    </row>
    <row r="33" spans="1:8" x14ac:dyDescent="0.45">
      <c r="A33" s="106" t="s">
        <v>484</v>
      </c>
      <c r="B33" s="94">
        <f>B8+B18</f>
        <v>-43087120</v>
      </c>
      <c r="C33" s="107"/>
      <c r="D33" s="108"/>
      <c r="E33" s="108"/>
      <c r="F33" s="108"/>
      <c r="G33" s="108"/>
      <c r="H33" s="109"/>
    </row>
    <row r="34" spans="1:8" ht="17.5" thickBot="1" x14ac:dyDescent="0.5">
      <c r="A34" s="110" t="s">
        <v>485</v>
      </c>
      <c r="B34" s="111">
        <f>+B32+B33</f>
        <v>5559448</v>
      </c>
      <c r="C34" s="112"/>
      <c r="D34" s="113"/>
      <c r="E34" s="113"/>
      <c r="F34" s="113"/>
      <c r="G34" s="113"/>
      <c r="H34" s="114"/>
    </row>
    <row r="35" spans="1:8" x14ac:dyDescent="0.45">
      <c r="B35" s="108"/>
      <c r="F35" s="76"/>
      <c r="G35" s="76"/>
      <c r="H35" s="76"/>
    </row>
  </sheetData>
  <mergeCells count="2">
    <mergeCell ref="A1:H1"/>
    <mergeCell ref="D3:E3"/>
  </mergeCells>
  <phoneticPr fontId="3" type="noConversion"/>
  <printOptions horizontalCentered="1"/>
  <pageMargins left="0.31496062992125984" right="0.31496062992125984" top="0.39370078740157483" bottom="0.39370078740157483" header="0.31496062992125984" footer="0.31496062992125984"/>
  <pageSetup paperSize="9" scale="8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38581-0D1C-4F5F-8205-E67A0523E2D7}">
  <dimension ref="A1:G185"/>
  <sheetViews>
    <sheetView workbookViewId="0">
      <pane xSplit="1" ySplit="2" topLeftCell="B156" activePane="bottomRight" state="frozen"/>
      <selection activeCell="B59" sqref="B59"/>
      <selection pane="topRight" activeCell="B59" sqref="B59"/>
      <selection pane="bottomLeft" activeCell="B59" sqref="B59"/>
      <selection pane="bottomRight" activeCell="B59" sqref="B59"/>
    </sheetView>
  </sheetViews>
  <sheetFormatPr defaultRowHeight="17" outlineLevelCol="1" x14ac:dyDescent="0.45"/>
  <cols>
    <col min="1" max="1" width="18.4140625" customWidth="1"/>
    <col min="2" max="2" width="28.58203125" bestFit="1" customWidth="1"/>
    <col min="3" max="3" width="11.83203125" bestFit="1" customWidth="1" outlineLevel="1"/>
    <col min="4" max="4" width="12.5" bestFit="1" customWidth="1"/>
    <col min="5" max="5" width="10.6640625" bestFit="1" customWidth="1"/>
    <col min="6" max="6" width="30.08203125" customWidth="1"/>
    <col min="7" max="7" width="33.58203125" bestFit="1" customWidth="1"/>
  </cols>
  <sheetData>
    <row r="1" spans="1:7" ht="21" x14ac:dyDescent="0.45">
      <c r="A1" s="48" t="s">
        <v>82</v>
      </c>
      <c r="B1" s="48"/>
      <c r="C1" s="48"/>
      <c r="D1" s="48"/>
      <c r="E1" s="48"/>
      <c r="F1" s="48"/>
    </row>
    <row r="2" spans="1:7" x14ac:dyDescent="0.45">
      <c r="A2" s="47" t="s">
        <v>83</v>
      </c>
      <c r="B2" s="47" t="s">
        <v>84</v>
      </c>
      <c r="C2" s="47" t="s">
        <v>3</v>
      </c>
      <c r="D2" s="47" t="s">
        <v>4</v>
      </c>
      <c r="E2" s="47" t="s">
        <v>67</v>
      </c>
      <c r="F2" s="47" t="s">
        <v>68</v>
      </c>
    </row>
    <row r="3" spans="1:7" x14ac:dyDescent="0.45">
      <c r="A3" s="49" t="str">
        <f>+'[2]카카오뱅크 거래내역'!A9</f>
        <v>2023.02.14 15:54:52</v>
      </c>
      <c r="B3" s="63" t="s">
        <v>85</v>
      </c>
      <c r="C3" s="64">
        <f>+'[2]전집행부 이월'!F14</f>
        <v>26993223</v>
      </c>
      <c r="D3" s="64"/>
      <c r="E3" s="64">
        <f>+C3-D3</f>
        <v>26993223</v>
      </c>
      <c r="F3" s="50" t="s">
        <v>86</v>
      </c>
    </row>
    <row r="4" spans="1:7" x14ac:dyDescent="0.45">
      <c r="A4" s="51" t="s">
        <v>87</v>
      </c>
      <c r="B4" s="52" t="s">
        <v>88</v>
      </c>
      <c r="C4" s="53">
        <v>50000</v>
      </c>
      <c r="D4" s="53"/>
      <c r="E4" s="53">
        <f>+E3+C4+D4</f>
        <v>27043223</v>
      </c>
      <c r="F4" s="52" t="s">
        <v>89</v>
      </c>
      <c r="G4" s="54" t="s">
        <v>90</v>
      </c>
    </row>
    <row r="5" spans="1:7" x14ac:dyDescent="0.45">
      <c r="A5" s="51" t="s">
        <v>91</v>
      </c>
      <c r="B5" s="52" t="s">
        <v>60</v>
      </c>
      <c r="C5" s="53">
        <v>50000</v>
      </c>
      <c r="D5" s="53"/>
      <c r="E5" s="53">
        <f t="shared" ref="E5:E68" si="0">+E4+C5+D5</f>
        <v>27093223</v>
      </c>
      <c r="F5" s="52" t="s">
        <v>89</v>
      </c>
    </row>
    <row r="6" spans="1:7" x14ac:dyDescent="0.45">
      <c r="A6" s="51" t="s">
        <v>92</v>
      </c>
      <c r="B6" s="52" t="s">
        <v>93</v>
      </c>
      <c r="C6" s="53">
        <v>50000</v>
      </c>
      <c r="D6" s="53"/>
      <c r="E6" s="53">
        <f t="shared" si="0"/>
        <v>27143223</v>
      </c>
      <c r="F6" s="52" t="s">
        <v>89</v>
      </c>
    </row>
    <row r="7" spans="1:7" x14ac:dyDescent="0.45">
      <c r="A7" s="51" t="s">
        <v>94</v>
      </c>
      <c r="B7" s="52" t="s">
        <v>95</v>
      </c>
      <c r="C7" s="53">
        <v>50000</v>
      </c>
      <c r="D7" s="53"/>
      <c r="E7" s="53">
        <f t="shared" si="0"/>
        <v>27193223</v>
      </c>
      <c r="F7" s="52" t="s">
        <v>89</v>
      </c>
    </row>
    <row r="8" spans="1:7" x14ac:dyDescent="0.45">
      <c r="A8" s="51" t="s">
        <v>96</v>
      </c>
      <c r="B8" s="52" t="s">
        <v>42</v>
      </c>
      <c r="C8" s="53">
        <v>150000</v>
      </c>
      <c r="D8" s="53"/>
      <c r="E8" s="53">
        <f t="shared" si="0"/>
        <v>27343223</v>
      </c>
      <c r="F8" s="52" t="s">
        <v>97</v>
      </c>
    </row>
    <row r="9" spans="1:7" x14ac:dyDescent="0.45">
      <c r="A9" s="51" t="s">
        <v>98</v>
      </c>
      <c r="B9" s="52" t="s">
        <v>99</v>
      </c>
      <c r="C9" s="53">
        <v>50000</v>
      </c>
      <c r="D9" s="53"/>
      <c r="E9" s="53">
        <f t="shared" si="0"/>
        <v>27393223</v>
      </c>
      <c r="F9" s="52" t="s">
        <v>89</v>
      </c>
    </row>
    <row r="10" spans="1:7" x14ac:dyDescent="0.45">
      <c r="A10" s="51" t="s">
        <v>100</v>
      </c>
      <c r="B10" s="52" t="s">
        <v>101</v>
      </c>
      <c r="C10" s="53">
        <v>50000</v>
      </c>
      <c r="D10" s="53"/>
      <c r="E10" s="53">
        <f t="shared" si="0"/>
        <v>27443223</v>
      </c>
      <c r="F10" s="52" t="s">
        <v>89</v>
      </c>
    </row>
    <row r="11" spans="1:7" x14ac:dyDescent="0.45">
      <c r="A11" s="51" t="s">
        <v>102</v>
      </c>
      <c r="B11" s="52" t="s">
        <v>103</v>
      </c>
      <c r="C11" s="53"/>
      <c r="D11" s="53">
        <v>-25000000</v>
      </c>
      <c r="E11" s="53">
        <f t="shared" si="0"/>
        <v>2443223</v>
      </c>
      <c r="F11" s="9" t="s">
        <v>104</v>
      </c>
    </row>
    <row r="12" spans="1:7" x14ac:dyDescent="0.45">
      <c r="A12" s="51" t="s">
        <v>105</v>
      </c>
      <c r="B12" s="52" t="s">
        <v>106</v>
      </c>
      <c r="C12" s="53">
        <v>247</v>
      </c>
      <c r="D12" s="53"/>
      <c r="E12" s="53">
        <f t="shared" si="0"/>
        <v>2443470</v>
      </c>
      <c r="F12" s="52" t="s">
        <v>107</v>
      </c>
    </row>
    <row r="13" spans="1:7" x14ac:dyDescent="0.45">
      <c r="A13" s="51" t="s">
        <v>108</v>
      </c>
      <c r="B13" s="52" t="s">
        <v>109</v>
      </c>
      <c r="C13" s="53">
        <v>50000</v>
      </c>
      <c r="D13" s="53"/>
      <c r="E13" s="53">
        <f t="shared" si="0"/>
        <v>2493470</v>
      </c>
      <c r="F13" s="52" t="s">
        <v>89</v>
      </c>
    </row>
    <row r="14" spans="1:7" x14ac:dyDescent="0.45">
      <c r="A14" s="51" t="s">
        <v>110</v>
      </c>
      <c r="B14" s="52" t="s">
        <v>111</v>
      </c>
      <c r="C14" s="53"/>
      <c r="D14" s="53">
        <v>-123000</v>
      </c>
      <c r="E14" s="53">
        <f t="shared" si="0"/>
        <v>2370470</v>
      </c>
      <c r="F14" s="52" t="s">
        <v>112</v>
      </c>
    </row>
    <row r="15" spans="1:7" x14ac:dyDescent="0.45">
      <c r="A15" s="51" t="s">
        <v>113</v>
      </c>
      <c r="B15" s="52" t="s">
        <v>114</v>
      </c>
      <c r="C15" s="53">
        <v>50000</v>
      </c>
      <c r="D15" s="53"/>
      <c r="E15" s="53">
        <f t="shared" si="0"/>
        <v>2420470</v>
      </c>
      <c r="F15" s="52" t="s">
        <v>89</v>
      </c>
    </row>
    <row r="16" spans="1:7" x14ac:dyDescent="0.45">
      <c r="A16" s="51" t="s">
        <v>115</v>
      </c>
      <c r="B16" s="52" t="s">
        <v>57</v>
      </c>
      <c r="C16" s="53">
        <v>50000</v>
      </c>
      <c r="D16" s="53"/>
      <c r="E16" s="53">
        <f t="shared" si="0"/>
        <v>2470470</v>
      </c>
      <c r="F16" s="52" t="s">
        <v>89</v>
      </c>
    </row>
    <row r="17" spans="1:6" x14ac:dyDescent="0.45">
      <c r="A17" s="51" t="s">
        <v>116</v>
      </c>
      <c r="B17" s="52" t="s">
        <v>117</v>
      </c>
      <c r="C17" s="53">
        <v>50000</v>
      </c>
      <c r="D17" s="53"/>
      <c r="E17" s="53">
        <f t="shared" si="0"/>
        <v>2520470</v>
      </c>
      <c r="F17" s="52" t="s">
        <v>89</v>
      </c>
    </row>
    <row r="18" spans="1:6" x14ac:dyDescent="0.45">
      <c r="A18" s="51" t="s">
        <v>118</v>
      </c>
      <c r="B18" s="52" t="s">
        <v>119</v>
      </c>
      <c r="C18" s="53">
        <v>50000</v>
      </c>
      <c r="D18" s="53"/>
      <c r="E18" s="53">
        <f t="shared" si="0"/>
        <v>2570470</v>
      </c>
      <c r="F18" s="52" t="s">
        <v>89</v>
      </c>
    </row>
    <row r="19" spans="1:6" x14ac:dyDescent="0.45">
      <c r="A19" s="51" t="s">
        <v>120</v>
      </c>
      <c r="B19" s="52" t="s">
        <v>121</v>
      </c>
      <c r="C19" s="53">
        <v>50000</v>
      </c>
      <c r="D19" s="53"/>
      <c r="E19" s="53">
        <f t="shared" si="0"/>
        <v>2620470</v>
      </c>
      <c r="F19" s="52" t="s">
        <v>89</v>
      </c>
    </row>
    <row r="20" spans="1:6" x14ac:dyDescent="0.45">
      <c r="A20" s="51" t="s">
        <v>122</v>
      </c>
      <c r="B20" s="52" t="s">
        <v>123</v>
      </c>
      <c r="C20" s="53">
        <v>50000</v>
      </c>
      <c r="D20" s="53"/>
      <c r="E20" s="53">
        <f t="shared" si="0"/>
        <v>2670470</v>
      </c>
      <c r="F20" s="52" t="s">
        <v>89</v>
      </c>
    </row>
    <row r="21" spans="1:6" x14ac:dyDescent="0.45">
      <c r="A21" s="51" t="s">
        <v>124</v>
      </c>
      <c r="B21" s="52" t="s">
        <v>125</v>
      </c>
      <c r="C21" s="53">
        <v>50000</v>
      </c>
      <c r="D21" s="53"/>
      <c r="E21" s="53">
        <f t="shared" si="0"/>
        <v>2720470</v>
      </c>
      <c r="F21" s="52" t="s">
        <v>89</v>
      </c>
    </row>
    <row r="22" spans="1:6" x14ac:dyDescent="0.45">
      <c r="A22" s="51" t="s">
        <v>126</v>
      </c>
      <c r="B22" s="52" t="s">
        <v>127</v>
      </c>
      <c r="C22" s="53">
        <v>50000</v>
      </c>
      <c r="D22" s="53"/>
      <c r="E22" s="53">
        <f t="shared" si="0"/>
        <v>2770470</v>
      </c>
      <c r="F22" s="52" t="s">
        <v>89</v>
      </c>
    </row>
    <row r="23" spans="1:6" x14ac:dyDescent="0.45">
      <c r="A23" s="51" t="s">
        <v>128</v>
      </c>
      <c r="B23" s="52" t="s">
        <v>129</v>
      </c>
      <c r="C23" s="53">
        <v>50000</v>
      </c>
      <c r="D23" s="53"/>
      <c r="E23" s="53">
        <f t="shared" si="0"/>
        <v>2820470</v>
      </c>
      <c r="F23" s="52" t="s">
        <v>89</v>
      </c>
    </row>
    <row r="24" spans="1:6" x14ac:dyDescent="0.45">
      <c r="A24" s="51" t="s">
        <v>130</v>
      </c>
      <c r="B24" s="52" t="s">
        <v>131</v>
      </c>
      <c r="C24" s="53">
        <v>50000</v>
      </c>
      <c r="D24" s="53"/>
      <c r="E24" s="53">
        <f t="shared" si="0"/>
        <v>2870470</v>
      </c>
      <c r="F24" s="52" t="s">
        <v>89</v>
      </c>
    </row>
    <row r="25" spans="1:6" x14ac:dyDescent="0.45">
      <c r="A25" s="51" t="s">
        <v>132</v>
      </c>
      <c r="B25" s="52" t="s">
        <v>133</v>
      </c>
      <c r="C25" s="53">
        <v>50000</v>
      </c>
      <c r="D25" s="53"/>
      <c r="E25" s="53">
        <f t="shared" si="0"/>
        <v>2920470</v>
      </c>
      <c r="F25" s="52" t="s">
        <v>89</v>
      </c>
    </row>
    <row r="26" spans="1:6" x14ac:dyDescent="0.45">
      <c r="A26" s="51" t="s">
        <v>134</v>
      </c>
      <c r="B26" s="52" t="s">
        <v>135</v>
      </c>
      <c r="C26" s="53">
        <v>50000</v>
      </c>
      <c r="D26" s="53"/>
      <c r="E26" s="53">
        <f t="shared" si="0"/>
        <v>2970470</v>
      </c>
      <c r="F26" s="52" t="s">
        <v>89</v>
      </c>
    </row>
    <row r="27" spans="1:6" x14ac:dyDescent="0.45">
      <c r="A27" s="51" t="s">
        <v>136</v>
      </c>
      <c r="B27" s="52" t="s">
        <v>53</v>
      </c>
      <c r="C27" s="53">
        <v>50000</v>
      </c>
      <c r="D27" s="53"/>
      <c r="E27" s="53">
        <f t="shared" si="0"/>
        <v>3020470</v>
      </c>
      <c r="F27" s="52" t="s">
        <v>89</v>
      </c>
    </row>
    <row r="28" spans="1:6" x14ac:dyDescent="0.45">
      <c r="A28" s="51" t="s">
        <v>137</v>
      </c>
      <c r="B28" s="52" t="s">
        <v>54</v>
      </c>
      <c r="C28" s="53">
        <v>100000</v>
      </c>
      <c r="D28" s="53"/>
      <c r="E28" s="53">
        <f t="shared" si="0"/>
        <v>3120470</v>
      </c>
      <c r="F28" s="52" t="s">
        <v>97</v>
      </c>
    </row>
    <row r="29" spans="1:6" x14ac:dyDescent="0.45">
      <c r="A29" s="51" t="s">
        <v>138</v>
      </c>
      <c r="B29" s="52" t="s">
        <v>139</v>
      </c>
      <c r="C29" s="53">
        <v>50000</v>
      </c>
      <c r="D29" s="53"/>
      <c r="E29" s="53">
        <f t="shared" si="0"/>
        <v>3170470</v>
      </c>
      <c r="F29" s="52" t="s">
        <v>89</v>
      </c>
    </row>
    <row r="30" spans="1:6" x14ac:dyDescent="0.45">
      <c r="A30" s="51" t="s">
        <v>140</v>
      </c>
      <c r="B30" s="52" t="s">
        <v>141</v>
      </c>
      <c r="C30" s="53">
        <v>50000</v>
      </c>
      <c r="D30" s="53"/>
      <c r="E30" s="53">
        <f t="shared" si="0"/>
        <v>3220470</v>
      </c>
      <c r="F30" s="52" t="s">
        <v>89</v>
      </c>
    </row>
    <row r="31" spans="1:6" x14ac:dyDescent="0.45">
      <c r="A31" s="51" t="s">
        <v>142</v>
      </c>
      <c r="B31" s="52" t="s">
        <v>143</v>
      </c>
      <c r="C31" s="53">
        <v>50000</v>
      </c>
      <c r="D31" s="53"/>
      <c r="E31" s="53">
        <f t="shared" si="0"/>
        <v>3270470</v>
      </c>
      <c r="F31" s="52" t="s">
        <v>89</v>
      </c>
    </row>
    <row r="32" spans="1:6" x14ac:dyDescent="0.45">
      <c r="A32" s="51" t="s">
        <v>144</v>
      </c>
      <c r="B32" s="52" t="s">
        <v>145</v>
      </c>
      <c r="C32" s="53">
        <v>50000</v>
      </c>
      <c r="D32" s="53"/>
      <c r="E32" s="53">
        <f t="shared" si="0"/>
        <v>3320470</v>
      </c>
      <c r="F32" s="52" t="s">
        <v>89</v>
      </c>
    </row>
    <row r="33" spans="1:6" x14ac:dyDescent="0.45">
      <c r="A33" s="51" t="s">
        <v>146</v>
      </c>
      <c r="B33" s="52" t="s">
        <v>147</v>
      </c>
      <c r="C33" s="53">
        <v>50000</v>
      </c>
      <c r="D33" s="53"/>
      <c r="E33" s="53">
        <f t="shared" si="0"/>
        <v>3370470</v>
      </c>
      <c r="F33" s="52" t="s">
        <v>89</v>
      </c>
    </row>
    <row r="34" spans="1:6" x14ac:dyDescent="0.45">
      <c r="A34" s="51" t="s">
        <v>148</v>
      </c>
      <c r="B34" s="52" t="s">
        <v>149</v>
      </c>
      <c r="C34" s="53">
        <v>50000</v>
      </c>
      <c r="D34" s="53"/>
      <c r="E34" s="53">
        <f t="shared" si="0"/>
        <v>3420470</v>
      </c>
      <c r="F34" s="52" t="s">
        <v>89</v>
      </c>
    </row>
    <row r="35" spans="1:6" x14ac:dyDescent="0.45">
      <c r="A35" s="51" t="s">
        <v>150</v>
      </c>
      <c r="B35" s="52" t="s">
        <v>151</v>
      </c>
      <c r="C35" s="53">
        <v>50000</v>
      </c>
      <c r="D35" s="53"/>
      <c r="E35" s="53">
        <f t="shared" si="0"/>
        <v>3470470</v>
      </c>
      <c r="F35" s="52" t="s">
        <v>89</v>
      </c>
    </row>
    <row r="36" spans="1:6" x14ac:dyDescent="0.45">
      <c r="A36" s="51" t="s">
        <v>152</v>
      </c>
      <c r="B36" s="52" t="s">
        <v>153</v>
      </c>
      <c r="C36" s="53">
        <v>50000</v>
      </c>
      <c r="D36" s="53"/>
      <c r="E36" s="53">
        <f t="shared" si="0"/>
        <v>3520470</v>
      </c>
      <c r="F36" s="52" t="s">
        <v>89</v>
      </c>
    </row>
    <row r="37" spans="1:6" x14ac:dyDescent="0.45">
      <c r="A37" s="51" t="s">
        <v>154</v>
      </c>
      <c r="B37" s="52" t="s">
        <v>155</v>
      </c>
      <c r="C37" s="53">
        <v>50000</v>
      </c>
      <c r="D37" s="53"/>
      <c r="E37" s="53">
        <f t="shared" si="0"/>
        <v>3570470</v>
      </c>
      <c r="F37" s="52" t="s">
        <v>89</v>
      </c>
    </row>
    <row r="38" spans="1:6" x14ac:dyDescent="0.45">
      <c r="A38" s="51" t="s">
        <v>156</v>
      </c>
      <c r="B38" s="52" t="s">
        <v>157</v>
      </c>
      <c r="C38" s="53">
        <v>50000</v>
      </c>
      <c r="D38" s="53"/>
      <c r="E38" s="53">
        <f t="shared" si="0"/>
        <v>3620470</v>
      </c>
      <c r="F38" s="52" t="s">
        <v>89</v>
      </c>
    </row>
    <row r="39" spans="1:6" x14ac:dyDescent="0.45">
      <c r="A39" s="51" t="s">
        <v>158</v>
      </c>
      <c r="B39" s="52" t="s">
        <v>159</v>
      </c>
      <c r="C39" s="53">
        <v>50000</v>
      </c>
      <c r="D39" s="53"/>
      <c r="E39" s="53">
        <f t="shared" si="0"/>
        <v>3670470</v>
      </c>
      <c r="F39" s="52" t="s">
        <v>89</v>
      </c>
    </row>
    <row r="40" spans="1:6" x14ac:dyDescent="0.45">
      <c r="A40" s="51" t="s">
        <v>160</v>
      </c>
      <c r="B40" s="52" t="s">
        <v>161</v>
      </c>
      <c r="C40" s="53">
        <v>50000</v>
      </c>
      <c r="D40" s="53"/>
      <c r="E40" s="53">
        <f t="shared" si="0"/>
        <v>3720470</v>
      </c>
      <c r="F40" s="52" t="s">
        <v>89</v>
      </c>
    </row>
    <row r="41" spans="1:6" x14ac:dyDescent="0.45">
      <c r="A41" s="51" t="s">
        <v>162</v>
      </c>
      <c r="B41" s="52" t="s">
        <v>59</v>
      </c>
      <c r="C41" s="53">
        <v>50000</v>
      </c>
      <c r="D41" s="53"/>
      <c r="E41" s="53">
        <f t="shared" si="0"/>
        <v>3770470</v>
      </c>
      <c r="F41" s="52" t="s">
        <v>89</v>
      </c>
    </row>
    <row r="42" spans="1:6" x14ac:dyDescent="0.45">
      <c r="A42" s="51" t="s">
        <v>163</v>
      </c>
      <c r="B42" s="52" t="s">
        <v>56</v>
      </c>
      <c r="C42" s="53">
        <v>100000</v>
      </c>
      <c r="D42" s="53"/>
      <c r="E42" s="53">
        <f t="shared" si="0"/>
        <v>3870470</v>
      </c>
      <c r="F42" s="52" t="s">
        <v>97</v>
      </c>
    </row>
    <row r="43" spans="1:6" x14ac:dyDescent="0.45">
      <c r="A43" s="51" t="s">
        <v>164</v>
      </c>
      <c r="B43" s="52" t="s">
        <v>165</v>
      </c>
      <c r="C43" s="53">
        <v>50000</v>
      </c>
      <c r="D43" s="53"/>
      <c r="E43" s="53">
        <f t="shared" si="0"/>
        <v>3920470</v>
      </c>
      <c r="F43" s="52" t="s">
        <v>89</v>
      </c>
    </row>
    <row r="44" spans="1:6" x14ac:dyDescent="0.45">
      <c r="A44" s="51" t="s">
        <v>166</v>
      </c>
      <c r="B44" s="52" t="s">
        <v>47</v>
      </c>
      <c r="C44" s="53">
        <v>50000</v>
      </c>
      <c r="D44" s="53"/>
      <c r="E44" s="53">
        <f t="shared" si="0"/>
        <v>3970470</v>
      </c>
      <c r="F44" s="52" t="s">
        <v>89</v>
      </c>
    </row>
    <row r="45" spans="1:6" x14ac:dyDescent="0.45">
      <c r="A45" s="51" t="s">
        <v>167</v>
      </c>
      <c r="B45" s="52" t="s">
        <v>168</v>
      </c>
      <c r="C45" s="53">
        <v>50000</v>
      </c>
      <c r="D45" s="53"/>
      <c r="E45" s="53">
        <f t="shared" si="0"/>
        <v>4020470</v>
      </c>
      <c r="F45" s="52" t="s">
        <v>89</v>
      </c>
    </row>
    <row r="46" spans="1:6" x14ac:dyDescent="0.45">
      <c r="A46" s="51" t="s">
        <v>169</v>
      </c>
      <c r="B46" s="52" t="s">
        <v>170</v>
      </c>
      <c r="C46" s="53">
        <v>50000</v>
      </c>
      <c r="D46" s="53"/>
      <c r="E46" s="53">
        <f t="shared" si="0"/>
        <v>4070470</v>
      </c>
      <c r="F46" s="52" t="s">
        <v>89</v>
      </c>
    </row>
    <row r="47" spans="1:6" x14ac:dyDescent="0.45">
      <c r="A47" s="51" t="s">
        <v>171</v>
      </c>
      <c r="B47" s="52" t="s">
        <v>172</v>
      </c>
      <c r="C47" s="53">
        <v>50000</v>
      </c>
      <c r="D47" s="53"/>
      <c r="E47" s="53">
        <f t="shared" si="0"/>
        <v>4120470</v>
      </c>
      <c r="F47" s="52" t="s">
        <v>89</v>
      </c>
    </row>
    <row r="48" spans="1:6" x14ac:dyDescent="0.45">
      <c r="A48" s="51" t="s">
        <v>173</v>
      </c>
      <c r="B48" s="52" t="s">
        <v>174</v>
      </c>
      <c r="C48" s="53">
        <v>50000</v>
      </c>
      <c r="D48" s="53"/>
      <c r="E48" s="53">
        <f t="shared" si="0"/>
        <v>4170470</v>
      </c>
      <c r="F48" s="52" t="s">
        <v>89</v>
      </c>
    </row>
    <row r="49" spans="1:6" x14ac:dyDescent="0.45">
      <c r="A49" s="51" t="s">
        <v>175</v>
      </c>
      <c r="B49" s="52" t="s">
        <v>176</v>
      </c>
      <c r="C49" s="53">
        <v>50000</v>
      </c>
      <c r="D49" s="53"/>
      <c r="E49" s="53">
        <f t="shared" si="0"/>
        <v>4220470</v>
      </c>
      <c r="F49" s="52" t="s">
        <v>89</v>
      </c>
    </row>
    <row r="50" spans="1:6" x14ac:dyDescent="0.45">
      <c r="A50" s="51" t="s">
        <v>177</v>
      </c>
      <c r="B50" s="52" t="s">
        <v>178</v>
      </c>
      <c r="C50" s="53">
        <v>50000</v>
      </c>
      <c r="D50" s="53"/>
      <c r="E50" s="53">
        <f t="shared" si="0"/>
        <v>4270470</v>
      </c>
      <c r="F50" s="52" t="s">
        <v>89</v>
      </c>
    </row>
    <row r="51" spans="1:6" x14ac:dyDescent="0.45">
      <c r="A51" s="51" t="s">
        <v>179</v>
      </c>
      <c r="B51" s="52" t="s">
        <v>180</v>
      </c>
      <c r="C51" s="53">
        <v>50000</v>
      </c>
      <c r="D51" s="53"/>
      <c r="E51" s="53">
        <f t="shared" si="0"/>
        <v>4320470</v>
      </c>
      <c r="F51" s="52" t="s">
        <v>89</v>
      </c>
    </row>
    <row r="52" spans="1:6" x14ac:dyDescent="0.45">
      <c r="A52" s="51" t="s">
        <v>181</v>
      </c>
      <c r="B52" s="52" t="s">
        <v>182</v>
      </c>
      <c r="C52" s="53">
        <v>50000</v>
      </c>
      <c r="D52" s="53"/>
      <c r="E52" s="53">
        <f t="shared" si="0"/>
        <v>4370470</v>
      </c>
      <c r="F52" s="52" t="s">
        <v>89</v>
      </c>
    </row>
    <row r="53" spans="1:6" x14ac:dyDescent="0.45">
      <c r="A53" s="51" t="s">
        <v>183</v>
      </c>
      <c r="B53" s="52" t="s">
        <v>184</v>
      </c>
      <c r="C53" s="53">
        <v>50000</v>
      </c>
      <c r="D53" s="53"/>
      <c r="E53" s="53">
        <f t="shared" si="0"/>
        <v>4420470</v>
      </c>
      <c r="F53" s="52" t="s">
        <v>89</v>
      </c>
    </row>
    <row r="54" spans="1:6" x14ac:dyDescent="0.45">
      <c r="A54" s="51" t="s">
        <v>185</v>
      </c>
      <c r="B54" s="52" t="s">
        <v>186</v>
      </c>
      <c r="C54" s="53">
        <v>50000</v>
      </c>
      <c r="D54" s="53"/>
      <c r="E54" s="53">
        <f t="shared" si="0"/>
        <v>4470470</v>
      </c>
      <c r="F54" s="52" t="s">
        <v>89</v>
      </c>
    </row>
    <row r="55" spans="1:6" x14ac:dyDescent="0.45">
      <c r="A55" s="51" t="s">
        <v>187</v>
      </c>
      <c r="B55" s="52" t="s">
        <v>188</v>
      </c>
      <c r="C55" s="53">
        <v>50000</v>
      </c>
      <c r="D55" s="53"/>
      <c r="E55" s="53">
        <f t="shared" si="0"/>
        <v>4520470</v>
      </c>
      <c r="F55" s="52" t="s">
        <v>89</v>
      </c>
    </row>
    <row r="56" spans="1:6" x14ac:dyDescent="0.45">
      <c r="A56" s="51" t="s">
        <v>189</v>
      </c>
      <c r="B56" s="52" t="s">
        <v>190</v>
      </c>
      <c r="C56" s="53">
        <v>50000</v>
      </c>
      <c r="D56" s="53"/>
      <c r="E56" s="53">
        <f t="shared" si="0"/>
        <v>4570470</v>
      </c>
      <c r="F56" s="52" t="s">
        <v>89</v>
      </c>
    </row>
    <row r="57" spans="1:6" x14ac:dyDescent="0.45">
      <c r="A57" s="51" t="s">
        <v>191</v>
      </c>
      <c r="B57" s="52" t="s">
        <v>50</v>
      </c>
      <c r="C57" s="53">
        <v>50000</v>
      </c>
      <c r="D57" s="53"/>
      <c r="E57" s="53">
        <f t="shared" si="0"/>
        <v>4620470</v>
      </c>
      <c r="F57" s="52" t="s">
        <v>89</v>
      </c>
    </row>
    <row r="58" spans="1:6" x14ac:dyDescent="0.45">
      <c r="A58" s="51" t="s">
        <v>192</v>
      </c>
      <c r="B58" s="52" t="s">
        <v>193</v>
      </c>
      <c r="C58" s="53">
        <v>50000</v>
      </c>
      <c r="D58" s="53"/>
      <c r="E58" s="53">
        <f t="shared" si="0"/>
        <v>4670470</v>
      </c>
      <c r="F58" s="52" t="s">
        <v>89</v>
      </c>
    </row>
    <row r="59" spans="1:6" x14ac:dyDescent="0.45">
      <c r="A59" s="51" t="s">
        <v>194</v>
      </c>
      <c r="B59" s="52" t="s">
        <v>195</v>
      </c>
      <c r="C59" s="53">
        <v>50000</v>
      </c>
      <c r="D59" s="53"/>
      <c r="E59" s="53">
        <f t="shared" si="0"/>
        <v>4720470</v>
      </c>
      <c r="F59" s="52" t="s">
        <v>89</v>
      </c>
    </row>
    <row r="60" spans="1:6" x14ac:dyDescent="0.45">
      <c r="A60" s="51" t="s">
        <v>196</v>
      </c>
      <c r="B60" s="52" t="s">
        <v>197</v>
      </c>
      <c r="C60" s="53">
        <v>50000</v>
      </c>
      <c r="D60" s="53"/>
      <c r="E60" s="53">
        <f t="shared" si="0"/>
        <v>4770470</v>
      </c>
      <c r="F60" s="52" t="s">
        <v>89</v>
      </c>
    </row>
    <row r="61" spans="1:6" x14ac:dyDescent="0.45">
      <c r="A61" s="51" t="s">
        <v>198</v>
      </c>
      <c r="B61" s="52" t="s">
        <v>199</v>
      </c>
      <c r="C61" s="53"/>
      <c r="D61" s="53">
        <v>-419000</v>
      </c>
      <c r="E61" s="53">
        <f t="shared" si="0"/>
        <v>4351470</v>
      </c>
      <c r="F61" s="52" t="s">
        <v>200</v>
      </c>
    </row>
    <row r="62" spans="1:6" x14ac:dyDescent="0.45">
      <c r="A62" s="51" t="s">
        <v>201</v>
      </c>
      <c r="B62" s="52" t="s">
        <v>202</v>
      </c>
      <c r="C62" s="53">
        <v>50000</v>
      </c>
      <c r="D62" s="53"/>
      <c r="E62" s="53">
        <f t="shared" si="0"/>
        <v>4401470</v>
      </c>
      <c r="F62" s="52" t="s">
        <v>89</v>
      </c>
    </row>
    <row r="63" spans="1:6" x14ac:dyDescent="0.45">
      <c r="A63" s="51" t="s">
        <v>203</v>
      </c>
      <c r="B63" s="52" t="s">
        <v>204</v>
      </c>
      <c r="C63" s="53">
        <v>50000</v>
      </c>
      <c r="D63" s="53"/>
      <c r="E63" s="53">
        <f t="shared" si="0"/>
        <v>4451470</v>
      </c>
      <c r="F63" s="52" t="s">
        <v>89</v>
      </c>
    </row>
    <row r="64" spans="1:6" x14ac:dyDescent="0.45">
      <c r="A64" s="51" t="s">
        <v>205</v>
      </c>
      <c r="B64" s="52" t="s">
        <v>106</v>
      </c>
      <c r="C64" s="53">
        <v>247</v>
      </c>
      <c r="D64" s="53"/>
      <c r="E64" s="53">
        <f t="shared" si="0"/>
        <v>4451717</v>
      </c>
      <c r="F64" s="52" t="s">
        <v>107</v>
      </c>
    </row>
    <row r="65" spans="1:6" x14ac:dyDescent="0.45">
      <c r="A65" s="51" t="s">
        <v>206</v>
      </c>
      <c r="B65" s="52" t="s">
        <v>207</v>
      </c>
      <c r="C65" s="53">
        <v>50000</v>
      </c>
      <c r="D65" s="53"/>
      <c r="E65" s="53">
        <f t="shared" si="0"/>
        <v>4501717</v>
      </c>
      <c r="F65" s="52" t="s">
        <v>89</v>
      </c>
    </row>
    <row r="66" spans="1:6" x14ac:dyDescent="0.45">
      <c r="A66" s="51" t="s">
        <v>208</v>
      </c>
      <c r="B66" s="52" t="s">
        <v>209</v>
      </c>
      <c r="C66" s="53">
        <v>50000</v>
      </c>
      <c r="D66" s="53"/>
      <c r="E66" s="53">
        <f t="shared" si="0"/>
        <v>4551717</v>
      </c>
      <c r="F66" s="52" t="s">
        <v>89</v>
      </c>
    </row>
    <row r="67" spans="1:6" x14ac:dyDescent="0.45">
      <c r="A67" s="51" t="s">
        <v>210</v>
      </c>
      <c r="B67" s="52" t="s">
        <v>211</v>
      </c>
      <c r="C67" s="53">
        <v>50000</v>
      </c>
      <c r="D67" s="53"/>
      <c r="E67" s="53">
        <f t="shared" si="0"/>
        <v>4601717</v>
      </c>
      <c r="F67" s="52" t="s">
        <v>89</v>
      </c>
    </row>
    <row r="68" spans="1:6" x14ac:dyDescent="0.45">
      <c r="A68" s="51" t="s">
        <v>212</v>
      </c>
      <c r="B68" s="52" t="s">
        <v>213</v>
      </c>
      <c r="C68" s="53">
        <v>50000</v>
      </c>
      <c r="D68" s="53"/>
      <c r="E68" s="53">
        <f t="shared" si="0"/>
        <v>4651717</v>
      </c>
      <c r="F68" s="52" t="s">
        <v>89</v>
      </c>
    </row>
    <row r="69" spans="1:6" x14ac:dyDescent="0.45">
      <c r="A69" s="51" t="s">
        <v>214</v>
      </c>
      <c r="B69" s="52" t="s">
        <v>215</v>
      </c>
      <c r="C69" s="53">
        <v>50000</v>
      </c>
      <c r="D69" s="53"/>
      <c r="E69" s="53">
        <f t="shared" ref="E69:E132" si="1">+E68+C69+D69</f>
        <v>4701717</v>
      </c>
      <c r="F69" s="52" t="s">
        <v>89</v>
      </c>
    </row>
    <row r="70" spans="1:6" x14ac:dyDescent="0.45">
      <c r="A70" s="51" t="s">
        <v>216</v>
      </c>
      <c r="B70" s="52" t="s">
        <v>217</v>
      </c>
      <c r="C70" s="53">
        <v>1</v>
      </c>
      <c r="D70" s="53"/>
      <c r="E70" s="53">
        <f t="shared" si="1"/>
        <v>4701718</v>
      </c>
      <c r="F70" s="52" t="s">
        <v>107</v>
      </c>
    </row>
    <row r="71" spans="1:6" x14ac:dyDescent="0.45">
      <c r="A71" s="51" t="s">
        <v>218</v>
      </c>
      <c r="B71" s="52" t="s">
        <v>217</v>
      </c>
      <c r="C71" s="53">
        <v>1</v>
      </c>
      <c r="D71" s="53"/>
      <c r="E71" s="53">
        <f t="shared" si="1"/>
        <v>4701719</v>
      </c>
      <c r="F71" s="52" t="s">
        <v>107</v>
      </c>
    </row>
    <row r="72" spans="1:6" x14ac:dyDescent="0.45">
      <c r="A72" s="51" t="s">
        <v>219</v>
      </c>
      <c r="B72" s="52" t="s">
        <v>220</v>
      </c>
      <c r="C72" s="53"/>
      <c r="D72" s="53">
        <v>-367000</v>
      </c>
      <c r="E72" s="53">
        <f t="shared" si="1"/>
        <v>4334719</v>
      </c>
      <c r="F72" s="52" t="s">
        <v>200</v>
      </c>
    </row>
    <row r="73" spans="1:6" x14ac:dyDescent="0.45">
      <c r="A73" s="51" t="s">
        <v>221</v>
      </c>
      <c r="B73" s="52" t="s">
        <v>222</v>
      </c>
      <c r="C73" s="53">
        <v>50000</v>
      </c>
      <c r="D73" s="53"/>
      <c r="E73" s="53">
        <f t="shared" si="1"/>
        <v>4384719</v>
      </c>
      <c r="F73" s="52" t="s">
        <v>89</v>
      </c>
    </row>
    <row r="74" spans="1:6" x14ac:dyDescent="0.45">
      <c r="A74" s="51" t="s">
        <v>223</v>
      </c>
      <c r="B74" s="52" t="s">
        <v>224</v>
      </c>
      <c r="C74" s="53">
        <v>50000</v>
      </c>
      <c r="D74" s="53"/>
      <c r="E74" s="53">
        <f t="shared" si="1"/>
        <v>4434719</v>
      </c>
      <c r="F74" s="52" t="s">
        <v>89</v>
      </c>
    </row>
    <row r="75" spans="1:6" x14ac:dyDescent="0.45">
      <c r="A75" s="51" t="s">
        <v>225</v>
      </c>
      <c r="B75" s="52" t="s">
        <v>226</v>
      </c>
      <c r="C75" s="53">
        <v>50000</v>
      </c>
      <c r="D75" s="53"/>
      <c r="E75" s="53">
        <f t="shared" si="1"/>
        <v>4484719</v>
      </c>
      <c r="F75" s="52" t="s">
        <v>89</v>
      </c>
    </row>
    <row r="76" spans="1:6" x14ac:dyDescent="0.45">
      <c r="A76" s="51" t="s">
        <v>227</v>
      </c>
      <c r="B76" s="52" t="s">
        <v>228</v>
      </c>
      <c r="C76" s="53">
        <v>50000</v>
      </c>
      <c r="D76" s="53"/>
      <c r="E76" s="53">
        <f t="shared" si="1"/>
        <v>4534719</v>
      </c>
      <c r="F76" s="52" t="s">
        <v>89</v>
      </c>
    </row>
    <row r="77" spans="1:6" x14ac:dyDescent="0.45">
      <c r="A77" s="51" t="s">
        <v>229</v>
      </c>
      <c r="B77" s="52" t="s">
        <v>230</v>
      </c>
      <c r="C77" s="53">
        <v>50000</v>
      </c>
      <c r="D77" s="53"/>
      <c r="E77" s="53">
        <f t="shared" si="1"/>
        <v>4584719</v>
      </c>
      <c r="F77" s="52" t="s">
        <v>89</v>
      </c>
    </row>
    <row r="78" spans="1:6" x14ac:dyDescent="0.45">
      <c r="A78" s="51" t="s">
        <v>231</v>
      </c>
      <c r="B78" s="52" t="s">
        <v>232</v>
      </c>
      <c r="C78" s="53">
        <v>50000</v>
      </c>
      <c r="D78" s="53"/>
      <c r="E78" s="53">
        <f t="shared" si="1"/>
        <v>4634719</v>
      </c>
      <c r="F78" s="52" t="s">
        <v>89</v>
      </c>
    </row>
    <row r="79" spans="1:6" x14ac:dyDescent="0.45">
      <c r="A79" s="51" t="s">
        <v>233</v>
      </c>
      <c r="B79" s="52" t="s">
        <v>234</v>
      </c>
      <c r="C79" s="53">
        <v>50000</v>
      </c>
      <c r="D79" s="53"/>
      <c r="E79" s="53">
        <f t="shared" si="1"/>
        <v>4684719</v>
      </c>
      <c r="F79" s="52" t="s">
        <v>89</v>
      </c>
    </row>
    <row r="80" spans="1:6" x14ac:dyDescent="0.45">
      <c r="A80" s="51" t="s">
        <v>235</v>
      </c>
      <c r="B80" s="52" t="s">
        <v>236</v>
      </c>
      <c r="C80" s="53">
        <v>50000</v>
      </c>
      <c r="D80" s="53"/>
      <c r="E80" s="53">
        <f t="shared" si="1"/>
        <v>4734719</v>
      </c>
      <c r="F80" s="52" t="s">
        <v>89</v>
      </c>
    </row>
    <row r="81" spans="1:6" x14ac:dyDescent="0.45">
      <c r="A81" s="51" t="s">
        <v>237</v>
      </c>
      <c r="B81" s="52" t="s">
        <v>238</v>
      </c>
      <c r="C81" s="53">
        <v>50000</v>
      </c>
      <c r="D81" s="53"/>
      <c r="E81" s="53">
        <f t="shared" si="1"/>
        <v>4784719</v>
      </c>
      <c r="F81" s="52" t="s">
        <v>89</v>
      </c>
    </row>
    <row r="82" spans="1:6" x14ac:dyDescent="0.45">
      <c r="A82" s="51" t="s">
        <v>239</v>
      </c>
      <c r="B82" s="52" t="s">
        <v>240</v>
      </c>
      <c r="C82" s="53">
        <v>50000</v>
      </c>
      <c r="D82" s="53"/>
      <c r="E82" s="53">
        <f t="shared" si="1"/>
        <v>4834719</v>
      </c>
      <c r="F82" s="52" t="s">
        <v>89</v>
      </c>
    </row>
    <row r="83" spans="1:6" x14ac:dyDescent="0.45">
      <c r="A83" s="51" t="s">
        <v>241</v>
      </c>
      <c r="B83" s="52" t="s">
        <v>217</v>
      </c>
      <c r="C83" s="53">
        <v>1</v>
      </c>
      <c r="D83" s="53"/>
      <c r="E83" s="53">
        <f t="shared" si="1"/>
        <v>4834720</v>
      </c>
      <c r="F83" s="52" t="s">
        <v>107</v>
      </c>
    </row>
    <row r="84" spans="1:6" x14ac:dyDescent="0.45">
      <c r="A84" s="51" t="s">
        <v>242</v>
      </c>
      <c r="B84" s="52" t="s">
        <v>217</v>
      </c>
      <c r="C84" s="53">
        <v>1</v>
      </c>
      <c r="D84" s="53"/>
      <c r="E84" s="53">
        <f t="shared" si="1"/>
        <v>4834721</v>
      </c>
      <c r="F84" s="52" t="s">
        <v>107</v>
      </c>
    </row>
    <row r="85" spans="1:6" x14ac:dyDescent="0.45">
      <c r="A85" s="51" t="s">
        <v>243</v>
      </c>
      <c r="B85" s="52" t="s">
        <v>244</v>
      </c>
      <c r="C85" s="53"/>
      <c r="D85" s="53">
        <v>-43000</v>
      </c>
      <c r="E85" s="53">
        <f t="shared" si="1"/>
        <v>4791721</v>
      </c>
      <c r="F85" s="52" t="s">
        <v>112</v>
      </c>
    </row>
    <row r="86" spans="1:6" x14ac:dyDescent="0.45">
      <c r="A86" s="51" t="s">
        <v>245</v>
      </c>
      <c r="B86" s="52" t="s">
        <v>217</v>
      </c>
      <c r="C86" s="53">
        <v>1</v>
      </c>
      <c r="D86" s="53"/>
      <c r="E86" s="53">
        <f t="shared" si="1"/>
        <v>4791722</v>
      </c>
      <c r="F86" s="52" t="s">
        <v>107</v>
      </c>
    </row>
    <row r="87" spans="1:6" x14ac:dyDescent="0.45">
      <c r="A87" s="51" t="s">
        <v>246</v>
      </c>
      <c r="B87" s="52" t="s">
        <v>217</v>
      </c>
      <c r="C87" s="53">
        <v>1</v>
      </c>
      <c r="D87" s="53"/>
      <c r="E87" s="53">
        <f t="shared" si="1"/>
        <v>4791723</v>
      </c>
      <c r="F87" s="52" t="s">
        <v>107</v>
      </c>
    </row>
    <row r="88" spans="1:6" x14ac:dyDescent="0.45">
      <c r="A88" s="51" t="s">
        <v>247</v>
      </c>
      <c r="B88" s="52" t="s">
        <v>248</v>
      </c>
      <c r="C88" s="53">
        <v>1500000</v>
      </c>
      <c r="D88" s="53"/>
      <c r="E88" s="53">
        <f t="shared" si="1"/>
        <v>6291723</v>
      </c>
      <c r="F88" s="52" t="s">
        <v>11</v>
      </c>
    </row>
    <row r="89" spans="1:6" x14ac:dyDescent="0.45">
      <c r="A89" s="51" t="s">
        <v>249</v>
      </c>
      <c r="B89" s="52" t="s">
        <v>250</v>
      </c>
      <c r="C89" s="53">
        <v>1500000</v>
      </c>
      <c r="D89" s="53"/>
      <c r="E89" s="53">
        <f t="shared" si="1"/>
        <v>7791723</v>
      </c>
      <c r="F89" s="52" t="s">
        <v>11</v>
      </c>
    </row>
    <row r="90" spans="1:6" x14ac:dyDescent="0.45">
      <c r="A90" s="51" t="s">
        <v>251</v>
      </c>
      <c r="B90" s="52" t="s">
        <v>217</v>
      </c>
      <c r="C90" s="53">
        <v>1</v>
      </c>
      <c r="D90" s="53"/>
      <c r="E90" s="53">
        <f t="shared" si="1"/>
        <v>7791724</v>
      </c>
      <c r="F90" s="52" t="s">
        <v>107</v>
      </c>
    </row>
    <row r="91" spans="1:6" x14ac:dyDescent="0.45">
      <c r="A91" s="51" t="s">
        <v>252</v>
      </c>
      <c r="B91" s="52" t="s">
        <v>253</v>
      </c>
      <c r="C91" s="53">
        <v>100000</v>
      </c>
      <c r="D91" s="53"/>
      <c r="E91" s="53">
        <f t="shared" si="1"/>
        <v>7891724</v>
      </c>
      <c r="F91" s="52" t="s">
        <v>254</v>
      </c>
    </row>
    <row r="92" spans="1:6" x14ac:dyDescent="0.45">
      <c r="A92" s="51" t="s">
        <v>255</v>
      </c>
      <c r="B92" s="52" t="s">
        <v>217</v>
      </c>
      <c r="C92" s="53">
        <v>1</v>
      </c>
      <c r="D92" s="53"/>
      <c r="E92" s="53">
        <f t="shared" si="1"/>
        <v>7891725</v>
      </c>
      <c r="F92" s="52" t="s">
        <v>107</v>
      </c>
    </row>
    <row r="93" spans="1:6" x14ac:dyDescent="0.45">
      <c r="A93" s="51" t="s">
        <v>256</v>
      </c>
      <c r="B93" s="52" t="s">
        <v>217</v>
      </c>
      <c r="C93" s="53">
        <v>1</v>
      </c>
      <c r="D93" s="53"/>
      <c r="E93" s="53">
        <f t="shared" si="1"/>
        <v>7891726</v>
      </c>
      <c r="F93" s="52" t="s">
        <v>107</v>
      </c>
    </row>
    <row r="94" spans="1:6" x14ac:dyDescent="0.45">
      <c r="A94" s="51" t="s">
        <v>257</v>
      </c>
      <c r="B94" s="52" t="s">
        <v>217</v>
      </c>
      <c r="C94" s="53">
        <v>1</v>
      </c>
      <c r="D94" s="53"/>
      <c r="E94" s="53">
        <f t="shared" si="1"/>
        <v>7891727</v>
      </c>
      <c r="F94" s="52" t="s">
        <v>107</v>
      </c>
    </row>
    <row r="95" spans="1:6" x14ac:dyDescent="0.45">
      <c r="A95" s="51" t="s">
        <v>258</v>
      </c>
      <c r="B95" s="52" t="s">
        <v>217</v>
      </c>
      <c r="C95" s="53">
        <v>1</v>
      </c>
      <c r="D95" s="53"/>
      <c r="E95" s="53">
        <f t="shared" si="1"/>
        <v>7891728</v>
      </c>
      <c r="F95" s="52" t="s">
        <v>107</v>
      </c>
    </row>
    <row r="96" spans="1:6" x14ac:dyDescent="0.45">
      <c r="A96" s="51" t="s">
        <v>259</v>
      </c>
      <c r="B96" s="52" t="s">
        <v>217</v>
      </c>
      <c r="C96" s="53">
        <v>1</v>
      </c>
      <c r="D96" s="53"/>
      <c r="E96" s="53">
        <f t="shared" si="1"/>
        <v>7891729</v>
      </c>
      <c r="F96" s="52" t="s">
        <v>107</v>
      </c>
    </row>
    <row r="97" spans="1:6" x14ac:dyDescent="0.45">
      <c r="A97" s="51" t="s">
        <v>260</v>
      </c>
      <c r="B97" s="52" t="s">
        <v>261</v>
      </c>
      <c r="C97" s="53">
        <v>2000000</v>
      </c>
      <c r="D97" s="53"/>
      <c r="E97" s="53">
        <f t="shared" si="1"/>
        <v>9891729</v>
      </c>
      <c r="F97" s="52" t="s">
        <v>262</v>
      </c>
    </row>
    <row r="98" spans="1:6" x14ac:dyDescent="0.45">
      <c r="A98" s="51" t="s">
        <v>263</v>
      </c>
      <c r="B98" s="52" t="s">
        <v>217</v>
      </c>
      <c r="C98" s="53">
        <v>1</v>
      </c>
      <c r="D98" s="53"/>
      <c r="E98" s="53">
        <f t="shared" si="1"/>
        <v>9891730</v>
      </c>
      <c r="F98" s="52" t="s">
        <v>107</v>
      </c>
    </row>
    <row r="99" spans="1:6" x14ac:dyDescent="0.45">
      <c r="A99" s="51" t="s">
        <v>264</v>
      </c>
      <c r="B99" s="52" t="s">
        <v>265</v>
      </c>
      <c r="C99" s="53"/>
      <c r="D99" s="53">
        <v>-116000</v>
      </c>
      <c r="E99" s="53">
        <f t="shared" si="1"/>
        <v>9775730</v>
      </c>
      <c r="F99" s="52" t="s">
        <v>15</v>
      </c>
    </row>
    <row r="100" spans="1:6" x14ac:dyDescent="0.45">
      <c r="A100" s="51" t="s">
        <v>266</v>
      </c>
      <c r="B100" s="52" t="s">
        <v>267</v>
      </c>
      <c r="C100" s="53"/>
      <c r="D100" s="53">
        <v>-116000</v>
      </c>
      <c r="E100" s="53">
        <f t="shared" si="1"/>
        <v>9659730</v>
      </c>
      <c r="F100" s="52" t="s">
        <v>15</v>
      </c>
    </row>
    <row r="101" spans="1:6" x14ac:dyDescent="0.45">
      <c r="A101" s="51" t="s">
        <v>268</v>
      </c>
      <c r="B101" s="52" t="s">
        <v>269</v>
      </c>
      <c r="C101" s="53"/>
      <c r="D101" s="53">
        <v>-184000</v>
      </c>
      <c r="E101" s="53">
        <f t="shared" si="1"/>
        <v>9475730</v>
      </c>
      <c r="F101" s="52" t="s">
        <v>15</v>
      </c>
    </row>
    <row r="102" spans="1:6" x14ac:dyDescent="0.45">
      <c r="A102" s="51" t="s">
        <v>270</v>
      </c>
      <c r="B102" s="52" t="s">
        <v>217</v>
      </c>
      <c r="C102" s="53">
        <v>1</v>
      </c>
      <c r="D102" s="53"/>
      <c r="E102" s="53">
        <f t="shared" si="1"/>
        <v>9475731</v>
      </c>
      <c r="F102" s="52" t="s">
        <v>107</v>
      </c>
    </row>
    <row r="103" spans="1:6" x14ac:dyDescent="0.45">
      <c r="A103" s="51" t="s">
        <v>271</v>
      </c>
      <c r="B103" s="52" t="s">
        <v>272</v>
      </c>
      <c r="C103" s="53"/>
      <c r="D103" s="53">
        <v>-400000</v>
      </c>
      <c r="E103" s="53">
        <f t="shared" si="1"/>
        <v>9075731</v>
      </c>
      <c r="F103" s="52" t="s">
        <v>273</v>
      </c>
    </row>
    <row r="104" spans="1:6" x14ac:dyDescent="0.45">
      <c r="A104" s="51" t="s">
        <v>274</v>
      </c>
      <c r="B104" s="52" t="s">
        <v>217</v>
      </c>
      <c r="C104" s="53">
        <v>1</v>
      </c>
      <c r="D104" s="53"/>
      <c r="E104" s="53">
        <f t="shared" si="1"/>
        <v>9075732</v>
      </c>
      <c r="F104" s="52" t="s">
        <v>107</v>
      </c>
    </row>
    <row r="105" spans="1:6" x14ac:dyDescent="0.45">
      <c r="A105" s="51" t="s">
        <v>275</v>
      </c>
      <c r="B105" s="52" t="s">
        <v>217</v>
      </c>
      <c r="C105" s="53">
        <v>1</v>
      </c>
      <c r="D105" s="53"/>
      <c r="E105" s="53">
        <f t="shared" si="1"/>
        <v>9075733</v>
      </c>
      <c r="F105" s="52" t="s">
        <v>107</v>
      </c>
    </row>
    <row r="106" spans="1:6" x14ac:dyDescent="0.45">
      <c r="A106" s="51" t="s">
        <v>276</v>
      </c>
      <c r="B106" s="52" t="s">
        <v>277</v>
      </c>
      <c r="C106" s="53"/>
      <c r="D106" s="53">
        <v>-20000</v>
      </c>
      <c r="E106" s="53">
        <f t="shared" si="1"/>
        <v>9055733</v>
      </c>
      <c r="F106" s="52" t="s">
        <v>15</v>
      </c>
    </row>
    <row r="107" spans="1:6" x14ac:dyDescent="0.45">
      <c r="A107" s="51" t="s">
        <v>278</v>
      </c>
      <c r="B107" s="52" t="s">
        <v>217</v>
      </c>
      <c r="C107" s="53">
        <v>1</v>
      </c>
      <c r="D107" s="53"/>
      <c r="E107" s="53">
        <f t="shared" si="1"/>
        <v>9055734</v>
      </c>
      <c r="F107" s="52" t="s">
        <v>107</v>
      </c>
    </row>
    <row r="108" spans="1:6" x14ac:dyDescent="0.45">
      <c r="A108" s="51" t="s">
        <v>279</v>
      </c>
      <c r="B108" s="52" t="s">
        <v>217</v>
      </c>
      <c r="C108" s="53">
        <v>1</v>
      </c>
      <c r="D108" s="53"/>
      <c r="E108" s="53">
        <f t="shared" si="1"/>
        <v>9055735</v>
      </c>
      <c r="F108" s="52" t="s">
        <v>107</v>
      </c>
    </row>
    <row r="109" spans="1:6" x14ac:dyDescent="0.45">
      <c r="A109" s="51" t="s">
        <v>280</v>
      </c>
      <c r="B109" s="52" t="s">
        <v>281</v>
      </c>
      <c r="C109" s="53">
        <v>200000</v>
      </c>
      <c r="D109" s="53"/>
      <c r="E109" s="53">
        <f t="shared" si="1"/>
        <v>9255735</v>
      </c>
      <c r="F109" s="52" t="s">
        <v>282</v>
      </c>
    </row>
    <row r="110" spans="1:6" x14ac:dyDescent="0.45">
      <c r="A110" s="51" t="s">
        <v>283</v>
      </c>
      <c r="B110" s="52" t="s">
        <v>284</v>
      </c>
      <c r="C110" s="53">
        <v>100000</v>
      </c>
      <c r="D110" s="53"/>
      <c r="E110" s="53">
        <f t="shared" si="1"/>
        <v>9355735</v>
      </c>
      <c r="F110" s="52" t="s">
        <v>282</v>
      </c>
    </row>
    <row r="111" spans="1:6" x14ac:dyDescent="0.45">
      <c r="A111" s="51" t="s">
        <v>285</v>
      </c>
      <c r="B111" s="52" t="s">
        <v>286</v>
      </c>
      <c r="C111" s="53">
        <v>300000</v>
      </c>
      <c r="D111" s="53"/>
      <c r="E111" s="53">
        <f t="shared" si="1"/>
        <v>9655735</v>
      </c>
      <c r="F111" s="52" t="s">
        <v>282</v>
      </c>
    </row>
    <row r="112" spans="1:6" x14ac:dyDescent="0.45">
      <c r="A112" s="51" t="s">
        <v>287</v>
      </c>
      <c r="B112" s="52" t="s">
        <v>288</v>
      </c>
      <c r="C112" s="53"/>
      <c r="D112" s="53">
        <v>-970310</v>
      </c>
      <c r="E112" s="53">
        <f t="shared" si="1"/>
        <v>8685425</v>
      </c>
      <c r="F112" s="52" t="s">
        <v>15</v>
      </c>
    </row>
    <row r="113" spans="1:6" x14ac:dyDescent="0.45">
      <c r="A113" s="51" t="s">
        <v>289</v>
      </c>
      <c r="B113" s="52" t="s">
        <v>290</v>
      </c>
      <c r="C113" s="53"/>
      <c r="D113" s="53">
        <v>-398280</v>
      </c>
      <c r="E113" s="53">
        <f t="shared" si="1"/>
        <v>8287145</v>
      </c>
      <c r="F113" s="52" t="s">
        <v>15</v>
      </c>
    </row>
    <row r="114" spans="1:6" x14ac:dyDescent="0.45">
      <c r="A114" s="51" t="s">
        <v>291</v>
      </c>
      <c r="B114" s="52" t="s">
        <v>292</v>
      </c>
      <c r="C114" s="53"/>
      <c r="D114" s="53">
        <v>-200120</v>
      </c>
      <c r="E114" s="53">
        <f t="shared" si="1"/>
        <v>8087025</v>
      </c>
      <c r="F114" s="52" t="s">
        <v>15</v>
      </c>
    </row>
    <row r="115" spans="1:6" x14ac:dyDescent="0.45">
      <c r="A115" s="51" t="s">
        <v>293</v>
      </c>
      <c r="B115" s="52" t="s">
        <v>294</v>
      </c>
      <c r="C115" s="53"/>
      <c r="D115" s="53">
        <v>-750000</v>
      </c>
      <c r="E115" s="53">
        <f t="shared" si="1"/>
        <v>7337025</v>
      </c>
      <c r="F115" s="52" t="s">
        <v>15</v>
      </c>
    </row>
    <row r="116" spans="1:6" x14ac:dyDescent="0.45">
      <c r="A116" s="51" t="s">
        <v>295</v>
      </c>
      <c r="B116" s="52" t="s">
        <v>296</v>
      </c>
      <c r="C116" s="53"/>
      <c r="D116" s="53">
        <v>-3200000</v>
      </c>
      <c r="E116" s="53">
        <f t="shared" si="1"/>
        <v>4137025</v>
      </c>
      <c r="F116" s="52" t="s">
        <v>15</v>
      </c>
    </row>
    <row r="117" spans="1:6" x14ac:dyDescent="0.45">
      <c r="A117" s="51" t="s">
        <v>297</v>
      </c>
      <c r="B117" s="52" t="s">
        <v>298</v>
      </c>
      <c r="C117" s="53"/>
      <c r="D117" s="53">
        <v>-200000</v>
      </c>
      <c r="E117" s="53">
        <f t="shared" si="1"/>
        <v>3937025</v>
      </c>
      <c r="F117" s="52" t="s">
        <v>299</v>
      </c>
    </row>
    <row r="118" spans="1:6" x14ac:dyDescent="0.45">
      <c r="A118" s="51" t="s">
        <v>300</v>
      </c>
      <c r="B118" s="52" t="s">
        <v>301</v>
      </c>
      <c r="C118" s="53">
        <v>200000</v>
      </c>
      <c r="D118" s="53"/>
      <c r="E118" s="53">
        <f t="shared" si="1"/>
        <v>4137025</v>
      </c>
      <c r="F118" s="52" t="s">
        <v>282</v>
      </c>
    </row>
    <row r="119" spans="1:6" x14ac:dyDescent="0.45">
      <c r="A119" s="51" t="s">
        <v>302</v>
      </c>
      <c r="B119" s="52" t="s">
        <v>303</v>
      </c>
      <c r="C119" s="53">
        <v>100000</v>
      </c>
      <c r="D119" s="53"/>
      <c r="E119" s="53">
        <f t="shared" si="1"/>
        <v>4237025</v>
      </c>
      <c r="F119" s="52" t="s">
        <v>282</v>
      </c>
    </row>
    <row r="120" spans="1:6" x14ac:dyDescent="0.45">
      <c r="A120" s="51" t="s">
        <v>304</v>
      </c>
      <c r="B120" s="52" t="s">
        <v>305</v>
      </c>
      <c r="C120" s="53">
        <v>200000</v>
      </c>
      <c r="D120" s="53"/>
      <c r="E120" s="53">
        <f t="shared" si="1"/>
        <v>4437025</v>
      </c>
      <c r="F120" s="52" t="s">
        <v>282</v>
      </c>
    </row>
    <row r="121" spans="1:6" x14ac:dyDescent="0.45">
      <c r="A121" s="51" t="s">
        <v>306</v>
      </c>
      <c r="B121" s="52" t="s">
        <v>307</v>
      </c>
      <c r="C121" s="53">
        <v>200000</v>
      </c>
      <c r="D121" s="53"/>
      <c r="E121" s="53">
        <f t="shared" si="1"/>
        <v>4637025</v>
      </c>
      <c r="F121" s="52" t="s">
        <v>282</v>
      </c>
    </row>
    <row r="122" spans="1:6" x14ac:dyDescent="0.45">
      <c r="A122" s="51" t="s">
        <v>308</v>
      </c>
      <c r="B122" s="52" t="s">
        <v>309</v>
      </c>
      <c r="C122" s="53">
        <v>200000</v>
      </c>
      <c r="D122" s="53"/>
      <c r="E122" s="53">
        <f t="shared" si="1"/>
        <v>4837025</v>
      </c>
      <c r="F122" s="52" t="s">
        <v>282</v>
      </c>
    </row>
    <row r="123" spans="1:6" x14ac:dyDescent="0.45">
      <c r="A123" s="51" t="s">
        <v>310</v>
      </c>
      <c r="B123" s="52" t="s">
        <v>311</v>
      </c>
      <c r="C123" s="53"/>
      <c r="D123" s="53">
        <v>-180000</v>
      </c>
      <c r="E123" s="53">
        <f t="shared" si="1"/>
        <v>4657025</v>
      </c>
      <c r="F123" s="52" t="s">
        <v>15</v>
      </c>
    </row>
    <row r="124" spans="1:6" x14ac:dyDescent="0.45">
      <c r="A124" s="51" t="s">
        <v>312</v>
      </c>
      <c r="B124" s="52" t="s">
        <v>106</v>
      </c>
      <c r="C124" s="53">
        <v>585</v>
      </c>
      <c r="D124" s="53"/>
      <c r="E124" s="53">
        <f t="shared" si="1"/>
        <v>4657610</v>
      </c>
      <c r="F124" s="52" t="s">
        <v>107</v>
      </c>
    </row>
    <row r="125" spans="1:6" x14ac:dyDescent="0.45">
      <c r="A125" s="51" t="s">
        <v>313</v>
      </c>
      <c r="B125" s="52" t="s">
        <v>314</v>
      </c>
      <c r="C125" s="53">
        <v>300000</v>
      </c>
      <c r="D125" s="53"/>
      <c r="E125" s="53">
        <f t="shared" si="1"/>
        <v>4957610</v>
      </c>
      <c r="F125" s="52" t="s">
        <v>97</v>
      </c>
    </row>
    <row r="126" spans="1:6" x14ac:dyDescent="0.45">
      <c r="A126" s="51" t="s">
        <v>315</v>
      </c>
      <c r="B126" s="52" t="s">
        <v>53</v>
      </c>
      <c r="C126" s="53">
        <v>100000</v>
      </c>
      <c r="D126" s="53"/>
      <c r="E126" s="53">
        <f t="shared" si="1"/>
        <v>5057610</v>
      </c>
      <c r="F126" s="52" t="s">
        <v>282</v>
      </c>
    </row>
    <row r="127" spans="1:6" x14ac:dyDescent="0.45">
      <c r="A127" s="51" t="s">
        <v>316</v>
      </c>
      <c r="B127" s="52" t="s">
        <v>317</v>
      </c>
      <c r="C127" s="53">
        <v>1324</v>
      </c>
      <c r="D127" s="53"/>
      <c r="E127" s="53">
        <f t="shared" si="1"/>
        <v>5058934</v>
      </c>
      <c r="F127" s="52" t="s">
        <v>107</v>
      </c>
    </row>
    <row r="128" spans="1:6" x14ac:dyDescent="0.45">
      <c r="A128" s="51" t="s">
        <v>318</v>
      </c>
      <c r="B128" s="52" t="s">
        <v>319</v>
      </c>
      <c r="C128" s="53"/>
      <c r="D128" s="53">
        <v>-136000</v>
      </c>
      <c r="E128" s="53">
        <f t="shared" si="1"/>
        <v>4922934</v>
      </c>
      <c r="F128" s="52" t="s">
        <v>15</v>
      </c>
    </row>
    <row r="129" spans="1:6" x14ac:dyDescent="0.45">
      <c r="A129" s="51" t="s">
        <v>320</v>
      </c>
      <c r="B129" s="52" t="s">
        <v>55</v>
      </c>
      <c r="C129" s="53">
        <v>100000</v>
      </c>
      <c r="D129" s="53"/>
      <c r="E129" s="53">
        <f t="shared" si="1"/>
        <v>5022934</v>
      </c>
      <c r="F129" s="52" t="s">
        <v>282</v>
      </c>
    </row>
    <row r="130" spans="1:6" x14ac:dyDescent="0.45">
      <c r="A130" s="51" t="s">
        <v>321</v>
      </c>
      <c r="B130" s="52" t="s">
        <v>59</v>
      </c>
      <c r="C130" s="53">
        <v>30000</v>
      </c>
      <c r="D130" s="53"/>
      <c r="E130" s="53">
        <f t="shared" si="1"/>
        <v>5052934</v>
      </c>
      <c r="F130" s="52" t="s">
        <v>282</v>
      </c>
    </row>
    <row r="131" spans="1:6" x14ac:dyDescent="0.45">
      <c r="A131" s="51" t="s">
        <v>322</v>
      </c>
      <c r="B131" s="52" t="s">
        <v>48</v>
      </c>
      <c r="C131" s="53">
        <v>30000</v>
      </c>
      <c r="D131" s="53"/>
      <c r="E131" s="53">
        <f t="shared" si="1"/>
        <v>5082934</v>
      </c>
      <c r="F131" s="52" t="s">
        <v>323</v>
      </c>
    </row>
    <row r="132" spans="1:6" x14ac:dyDescent="0.45">
      <c r="A132" s="51" t="s">
        <v>324</v>
      </c>
      <c r="B132" s="52" t="s">
        <v>325</v>
      </c>
      <c r="C132" s="53"/>
      <c r="D132" s="53">
        <v>-540000</v>
      </c>
      <c r="E132" s="53">
        <f t="shared" si="1"/>
        <v>4542934</v>
      </c>
      <c r="F132" s="52" t="s">
        <v>15</v>
      </c>
    </row>
    <row r="133" spans="1:6" x14ac:dyDescent="0.45">
      <c r="A133" s="51" t="s">
        <v>326</v>
      </c>
      <c r="B133" s="52" t="s">
        <v>327</v>
      </c>
      <c r="C133" s="53">
        <v>30000</v>
      </c>
      <c r="D133" s="53"/>
      <c r="E133" s="53">
        <f t="shared" ref="E133:E184" si="2">+E132+C133+D133</f>
        <v>4572934</v>
      </c>
      <c r="F133" s="52" t="s">
        <v>323</v>
      </c>
    </row>
    <row r="134" spans="1:6" x14ac:dyDescent="0.45">
      <c r="A134" s="51" t="s">
        <v>328</v>
      </c>
      <c r="B134" s="52" t="s">
        <v>329</v>
      </c>
      <c r="C134" s="53"/>
      <c r="D134" s="53">
        <v>-502900</v>
      </c>
      <c r="E134" s="53">
        <f t="shared" si="2"/>
        <v>4070034</v>
      </c>
      <c r="F134" s="52" t="s">
        <v>15</v>
      </c>
    </row>
    <row r="135" spans="1:6" x14ac:dyDescent="0.45">
      <c r="A135" s="51" t="s">
        <v>330</v>
      </c>
      <c r="B135" s="52" t="s">
        <v>331</v>
      </c>
      <c r="C135" s="53"/>
      <c r="D135" s="53">
        <v>-42000</v>
      </c>
      <c r="E135" s="53">
        <f t="shared" si="2"/>
        <v>4028034</v>
      </c>
      <c r="F135" s="52" t="s">
        <v>15</v>
      </c>
    </row>
    <row r="136" spans="1:6" x14ac:dyDescent="0.45">
      <c r="A136" s="51" t="s">
        <v>332</v>
      </c>
      <c r="B136" s="52" t="s">
        <v>333</v>
      </c>
      <c r="C136" s="53"/>
      <c r="D136" s="53">
        <v>-85000</v>
      </c>
      <c r="E136" s="53">
        <f t="shared" si="2"/>
        <v>3943034</v>
      </c>
      <c r="F136" s="52" t="s">
        <v>15</v>
      </c>
    </row>
    <row r="137" spans="1:6" x14ac:dyDescent="0.45">
      <c r="A137" s="51" t="s">
        <v>334</v>
      </c>
      <c r="B137" s="52" t="s">
        <v>335</v>
      </c>
      <c r="C137" s="53"/>
      <c r="D137" s="53">
        <v>-40950</v>
      </c>
      <c r="E137" s="53">
        <f t="shared" si="2"/>
        <v>3902084</v>
      </c>
      <c r="F137" s="52" t="s">
        <v>15</v>
      </c>
    </row>
    <row r="138" spans="1:6" x14ac:dyDescent="0.45">
      <c r="A138" s="51" t="s">
        <v>336</v>
      </c>
      <c r="B138" s="52" t="s">
        <v>337</v>
      </c>
      <c r="C138" s="53"/>
      <c r="D138" s="53">
        <v>-14000</v>
      </c>
      <c r="E138" s="53">
        <f t="shared" si="2"/>
        <v>3888084</v>
      </c>
      <c r="F138" s="52" t="s">
        <v>15</v>
      </c>
    </row>
    <row r="139" spans="1:6" x14ac:dyDescent="0.45">
      <c r="A139" s="51" t="s">
        <v>338</v>
      </c>
      <c r="B139" s="52" t="s">
        <v>339</v>
      </c>
      <c r="C139" s="53"/>
      <c r="D139" s="53">
        <v>-48000</v>
      </c>
      <c r="E139" s="53">
        <f t="shared" si="2"/>
        <v>3840084</v>
      </c>
      <c r="F139" s="52" t="s">
        <v>15</v>
      </c>
    </row>
    <row r="140" spans="1:6" x14ac:dyDescent="0.45">
      <c r="A140" s="51" t="s">
        <v>340</v>
      </c>
      <c r="B140" s="52" t="s">
        <v>341</v>
      </c>
      <c r="C140" s="53"/>
      <c r="D140" s="53">
        <v>-29000</v>
      </c>
      <c r="E140" s="53">
        <f t="shared" si="2"/>
        <v>3811084</v>
      </c>
      <c r="F140" s="52" t="s">
        <v>15</v>
      </c>
    </row>
    <row r="141" spans="1:6" x14ac:dyDescent="0.45">
      <c r="A141" s="51" t="s">
        <v>342</v>
      </c>
      <c r="B141" s="52" t="s">
        <v>343</v>
      </c>
      <c r="C141" s="53"/>
      <c r="D141" s="53">
        <v>-25800</v>
      </c>
      <c r="E141" s="53">
        <f t="shared" si="2"/>
        <v>3785284</v>
      </c>
      <c r="F141" s="52" t="s">
        <v>15</v>
      </c>
    </row>
    <row r="142" spans="1:6" x14ac:dyDescent="0.45">
      <c r="A142" s="51" t="s">
        <v>344</v>
      </c>
      <c r="B142" s="52" t="s">
        <v>345</v>
      </c>
      <c r="C142" s="53"/>
      <c r="D142" s="53">
        <v>-84600</v>
      </c>
      <c r="E142" s="53">
        <f t="shared" si="2"/>
        <v>3700684</v>
      </c>
      <c r="F142" s="52" t="s">
        <v>15</v>
      </c>
    </row>
    <row r="143" spans="1:6" x14ac:dyDescent="0.45">
      <c r="A143" s="51" t="s">
        <v>346</v>
      </c>
      <c r="B143" s="52" t="s">
        <v>347</v>
      </c>
      <c r="C143" s="53"/>
      <c r="D143" s="53">
        <v>-24000</v>
      </c>
      <c r="E143" s="53">
        <f t="shared" si="2"/>
        <v>3676684</v>
      </c>
      <c r="F143" s="52" t="s">
        <v>15</v>
      </c>
    </row>
    <row r="144" spans="1:6" x14ac:dyDescent="0.45">
      <c r="A144" s="51" t="s">
        <v>348</v>
      </c>
      <c r="B144" s="52" t="s">
        <v>349</v>
      </c>
      <c r="C144" s="53"/>
      <c r="D144" s="53">
        <v>-23900</v>
      </c>
      <c r="E144" s="53">
        <f t="shared" si="2"/>
        <v>3652784</v>
      </c>
      <c r="F144" s="52" t="s">
        <v>15</v>
      </c>
    </row>
    <row r="145" spans="1:6" x14ac:dyDescent="0.45">
      <c r="A145" s="51" t="s">
        <v>350</v>
      </c>
      <c r="B145" s="52" t="s">
        <v>351</v>
      </c>
      <c r="C145" s="53"/>
      <c r="D145" s="53">
        <v>-14800</v>
      </c>
      <c r="E145" s="53">
        <f t="shared" si="2"/>
        <v>3637984</v>
      </c>
      <c r="F145" s="52" t="s">
        <v>15</v>
      </c>
    </row>
    <row r="146" spans="1:6" x14ac:dyDescent="0.45">
      <c r="A146" s="51" t="s">
        <v>352</v>
      </c>
      <c r="B146" s="52" t="s">
        <v>353</v>
      </c>
      <c r="C146" s="53">
        <v>5000</v>
      </c>
      <c r="D146" s="53"/>
      <c r="E146" s="53">
        <f t="shared" si="2"/>
        <v>3642984</v>
      </c>
      <c r="F146" s="52" t="s">
        <v>354</v>
      </c>
    </row>
    <row r="147" spans="1:6" x14ac:dyDescent="0.45">
      <c r="A147" s="51" t="s">
        <v>355</v>
      </c>
      <c r="B147" s="52" t="s">
        <v>356</v>
      </c>
      <c r="C147" s="53">
        <v>440000</v>
      </c>
      <c r="D147" s="53"/>
      <c r="E147" s="53">
        <f t="shared" si="2"/>
        <v>4082984</v>
      </c>
      <c r="F147" s="52" t="s">
        <v>354</v>
      </c>
    </row>
    <row r="148" spans="1:6" x14ac:dyDescent="0.45">
      <c r="A148" s="51" t="s">
        <v>357</v>
      </c>
      <c r="B148" s="52" t="s">
        <v>358</v>
      </c>
      <c r="C148" s="53">
        <v>90000</v>
      </c>
      <c r="D148" s="53"/>
      <c r="E148" s="53">
        <f t="shared" si="2"/>
        <v>4172984</v>
      </c>
      <c r="F148" s="52" t="s">
        <v>354</v>
      </c>
    </row>
    <row r="149" spans="1:6" x14ac:dyDescent="0.45">
      <c r="A149" s="51" t="s">
        <v>359</v>
      </c>
      <c r="B149" s="52" t="s">
        <v>106</v>
      </c>
      <c r="C149" s="53">
        <v>312</v>
      </c>
      <c r="D149" s="53"/>
      <c r="E149" s="53">
        <f t="shared" si="2"/>
        <v>4173296</v>
      </c>
      <c r="F149" s="52"/>
    </row>
    <row r="150" spans="1:6" x14ac:dyDescent="0.45">
      <c r="A150" s="51" t="s">
        <v>360</v>
      </c>
      <c r="B150" s="52" t="s">
        <v>361</v>
      </c>
      <c r="D150" s="53">
        <v>-73000</v>
      </c>
      <c r="E150" s="53">
        <f t="shared" si="2"/>
        <v>4100296</v>
      </c>
      <c r="F150" s="52" t="s">
        <v>362</v>
      </c>
    </row>
    <row r="151" spans="1:6" x14ac:dyDescent="0.45">
      <c r="A151" s="51" t="s">
        <v>363</v>
      </c>
      <c r="B151" s="52" t="s">
        <v>364</v>
      </c>
      <c r="D151" s="53">
        <v>-300000</v>
      </c>
      <c r="E151" s="53">
        <f t="shared" si="2"/>
        <v>3800296</v>
      </c>
      <c r="F151" s="52" t="s">
        <v>365</v>
      </c>
    </row>
    <row r="152" spans="1:6" x14ac:dyDescent="0.45">
      <c r="A152" s="51" t="s">
        <v>366</v>
      </c>
      <c r="B152" s="52" t="s">
        <v>367</v>
      </c>
      <c r="D152" s="53">
        <v>-300000</v>
      </c>
      <c r="E152" s="53">
        <f t="shared" si="2"/>
        <v>3500296</v>
      </c>
      <c r="F152" s="52" t="s">
        <v>368</v>
      </c>
    </row>
    <row r="153" spans="1:6" x14ac:dyDescent="0.45">
      <c r="A153" s="51" t="s">
        <v>369</v>
      </c>
      <c r="B153" s="52" t="s">
        <v>106</v>
      </c>
      <c r="C153" s="53">
        <v>260</v>
      </c>
      <c r="D153" s="53"/>
      <c r="E153" s="53">
        <f t="shared" si="2"/>
        <v>3500556</v>
      </c>
      <c r="F153" s="52"/>
    </row>
    <row r="154" spans="1:6" x14ac:dyDescent="0.45">
      <c r="A154" s="51" t="s">
        <v>370</v>
      </c>
      <c r="B154" s="52" t="s">
        <v>371</v>
      </c>
      <c r="D154" s="53">
        <v>-100000</v>
      </c>
      <c r="E154" s="53">
        <f t="shared" si="2"/>
        <v>3400556</v>
      </c>
      <c r="F154" s="52"/>
    </row>
    <row r="155" spans="1:6" x14ac:dyDescent="0.45">
      <c r="A155" s="51" t="s">
        <v>372</v>
      </c>
      <c r="B155" s="52" t="s">
        <v>373</v>
      </c>
      <c r="D155" s="53">
        <v>-796000</v>
      </c>
      <c r="E155" s="53">
        <f t="shared" si="2"/>
        <v>2604556</v>
      </c>
      <c r="F155" s="52" t="s">
        <v>374</v>
      </c>
    </row>
    <row r="156" spans="1:6" x14ac:dyDescent="0.45">
      <c r="A156" s="51" t="s">
        <v>375</v>
      </c>
      <c r="B156" s="52" t="s">
        <v>111</v>
      </c>
      <c r="D156" s="53">
        <v>-50000</v>
      </c>
      <c r="E156" s="53">
        <f t="shared" si="2"/>
        <v>2554556</v>
      </c>
      <c r="F156" s="52" t="s">
        <v>362</v>
      </c>
    </row>
    <row r="157" spans="1:6" x14ac:dyDescent="0.45">
      <c r="A157" s="51" t="s">
        <v>376</v>
      </c>
      <c r="B157" s="52" t="s">
        <v>106</v>
      </c>
      <c r="C157" s="53">
        <v>246</v>
      </c>
      <c r="D157" s="53"/>
      <c r="E157" s="53">
        <f t="shared" si="2"/>
        <v>2554802</v>
      </c>
      <c r="F157" s="52"/>
    </row>
    <row r="158" spans="1:6" x14ac:dyDescent="0.45">
      <c r="A158" s="51" t="s">
        <v>377</v>
      </c>
      <c r="B158" s="52" t="s">
        <v>378</v>
      </c>
      <c r="C158" s="53">
        <v>50000</v>
      </c>
      <c r="D158" s="53"/>
      <c r="E158" s="53">
        <f t="shared" si="2"/>
        <v>2604802</v>
      </c>
      <c r="F158" s="52" t="s">
        <v>379</v>
      </c>
    </row>
    <row r="159" spans="1:6" x14ac:dyDescent="0.45">
      <c r="A159" s="51" t="s">
        <v>380</v>
      </c>
      <c r="B159" s="52" t="s">
        <v>381</v>
      </c>
      <c r="C159" s="53">
        <v>50000</v>
      </c>
      <c r="D159" s="53"/>
      <c r="E159" s="53">
        <f t="shared" si="2"/>
        <v>2654802</v>
      </c>
      <c r="F159" s="52" t="s">
        <v>379</v>
      </c>
    </row>
    <row r="160" spans="1:6" x14ac:dyDescent="0.45">
      <c r="A160" s="51" t="s">
        <v>382</v>
      </c>
      <c r="B160" s="52" t="s">
        <v>383</v>
      </c>
      <c r="D160" s="53">
        <v>-300000</v>
      </c>
      <c r="E160" s="53">
        <f t="shared" si="2"/>
        <v>2354802</v>
      </c>
      <c r="F160" s="52" t="s">
        <v>384</v>
      </c>
    </row>
    <row r="161" spans="1:6" x14ac:dyDescent="0.45">
      <c r="A161" s="51" t="s">
        <v>385</v>
      </c>
      <c r="B161" s="52" t="s">
        <v>106</v>
      </c>
      <c r="C161" s="53">
        <v>178</v>
      </c>
      <c r="D161" s="53"/>
      <c r="E161" s="53">
        <f t="shared" si="2"/>
        <v>2354980</v>
      </c>
      <c r="F161" s="52"/>
    </row>
    <row r="162" spans="1:6" x14ac:dyDescent="0.45">
      <c r="A162" s="51" t="s">
        <v>386</v>
      </c>
      <c r="B162" s="52" t="s">
        <v>387</v>
      </c>
      <c r="C162" s="53"/>
      <c r="D162" s="53">
        <v>-98000</v>
      </c>
      <c r="E162" s="53">
        <f t="shared" si="2"/>
        <v>2256980</v>
      </c>
      <c r="F162" s="52" t="s">
        <v>362</v>
      </c>
    </row>
    <row r="163" spans="1:6" x14ac:dyDescent="0.45">
      <c r="A163" s="51" t="s">
        <v>388</v>
      </c>
      <c r="B163" s="52" t="s">
        <v>106</v>
      </c>
      <c r="C163" s="53">
        <v>155</v>
      </c>
      <c r="D163" s="53"/>
      <c r="E163" s="53">
        <f t="shared" si="2"/>
        <v>2257135</v>
      </c>
      <c r="F163" s="52"/>
    </row>
    <row r="164" spans="1:6" x14ac:dyDescent="0.45">
      <c r="A164" s="51" t="s">
        <v>389</v>
      </c>
      <c r="B164" s="52" t="s">
        <v>106</v>
      </c>
      <c r="C164" s="53">
        <v>186</v>
      </c>
      <c r="D164" s="53"/>
      <c r="E164" s="53">
        <f t="shared" si="2"/>
        <v>2257321</v>
      </c>
      <c r="F164" s="52"/>
    </row>
    <row r="165" spans="1:6" x14ac:dyDescent="0.45">
      <c r="A165" s="51" t="s">
        <v>390</v>
      </c>
      <c r="B165" s="52" t="s">
        <v>391</v>
      </c>
      <c r="C165" s="53"/>
      <c r="D165" s="53">
        <v>-100000</v>
      </c>
      <c r="E165" s="53">
        <f t="shared" si="2"/>
        <v>2157321</v>
      </c>
      <c r="F165" s="52"/>
    </row>
    <row r="166" spans="1:6" x14ac:dyDescent="0.45">
      <c r="A166" s="51" t="s">
        <v>392</v>
      </c>
      <c r="B166" s="52" t="s">
        <v>393</v>
      </c>
      <c r="C166" s="53"/>
      <c r="D166" s="53">
        <v>-400000</v>
      </c>
      <c r="E166" s="53">
        <f t="shared" si="2"/>
        <v>1757321</v>
      </c>
      <c r="F166" s="52" t="s">
        <v>394</v>
      </c>
    </row>
    <row r="167" spans="1:6" x14ac:dyDescent="0.45">
      <c r="A167" s="51" t="s">
        <v>395</v>
      </c>
      <c r="B167" s="52" t="s">
        <v>396</v>
      </c>
      <c r="C167" s="53"/>
      <c r="D167" s="53">
        <v>-300000</v>
      </c>
      <c r="E167" s="53">
        <f t="shared" si="2"/>
        <v>1457321</v>
      </c>
      <c r="F167" s="52" t="s">
        <v>397</v>
      </c>
    </row>
    <row r="168" spans="1:6" x14ac:dyDescent="0.45">
      <c r="A168" s="51" t="s">
        <v>398</v>
      </c>
      <c r="B168" s="52" t="s">
        <v>106</v>
      </c>
      <c r="C168" s="53">
        <v>130</v>
      </c>
      <c r="D168" s="53"/>
      <c r="E168" s="53">
        <f t="shared" si="2"/>
        <v>1457451</v>
      </c>
      <c r="F168" s="52"/>
    </row>
    <row r="169" spans="1:6" x14ac:dyDescent="0.45">
      <c r="A169" s="51" t="s">
        <v>399</v>
      </c>
      <c r="B169" s="52" t="s">
        <v>123</v>
      </c>
      <c r="C169" s="53">
        <v>40000</v>
      </c>
      <c r="D169" s="53"/>
      <c r="E169" s="53">
        <f t="shared" si="2"/>
        <v>1497451</v>
      </c>
      <c r="F169" s="52" t="s">
        <v>400</v>
      </c>
    </row>
    <row r="170" spans="1:6" x14ac:dyDescent="0.45">
      <c r="A170" s="51" t="s">
        <v>401</v>
      </c>
      <c r="B170" s="52" t="s">
        <v>361</v>
      </c>
      <c r="C170" s="53"/>
      <c r="D170" s="53">
        <v>-126000</v>
      </c>
      <c r="E170" s="53">
        <f t="shared" si="2"/>
        <v>1371451</v>
      </c>
      <c r="F170" s="52" t="s">
        <v>362</v>
      </c>
    </row>
    <row r="171" spans="1:6" x14ac:dyDescent="0.45">
      <c r="A171" s="51" t="s">
        <v>402</v>
      </c>
      <c r="B171" s="52" t="s">
        <v>159</v>
      </c>
      <c r="C171" s="53">
        <v>50000</v>
      </c>
      <c r="D171" s="53"/>
      <c r="E171" s="53">
        <f t="shared" si="2"/>
        <v>1421451</v>
      </c>
      <c r="F171" s="52" t="s">
        <v>403</v>
      </c>
    </row>
    <row r="172" spans="1:6" x14ac:dyDescent="0.45">
      <c r="A172" s="51" t="s">
        <v>404</v>
      </c>
      <c r="B172" s="52" t="s">
        <v>405</v>
      </c>
      <c r="C172" s="53">
        <v>40000</v>
      </c>
      <c r="D172" s="53"/>
      <c r="E172" s="53">
        <f t="shared" si="2"/>
        <v>1461451</v>
      </c>
      <c r="F172" s="52" t="s">
        <v>406</v>
      </c>
    </row>
    <row r="173" spans="1:6" x14ac:dyDescent="0.45">
      <c r="A173" s="51" t="s">
        <v>407</v>
      </c>
      <c r="B173" s="52" t="s">
        <v>93</v>
      </c>
      <c r="C173" s="53">
        <v>180000</v>
      </c>
      <c r="D173" s="53"/>
      <c r="E173" s="53">
        <f t="shared" si="2"/>
        <v>1641451</v>
      </c>
      <c r="F173" s="52" t="s">
        <v>408</v>
      </c>
    </row>
    <row r="174" spans="1:6" x14ac:dyDescent="0.45">
      <c r="A174" s="51" t="s">
        <v>409</v>
      </c>
      <c r="B174" s="52" t="s">
        <v>93</v>
      </c>
      <c r="C174" s="53">
        <v>50000</v>
      </c>
      <c r="D174" s="53"/>
      <c r="E174" s="53">
        <f t="shared" si="2"/>
        <v>1691451</v>
      </c>
      <c r="F174" s="52" t="s">
        <v>410</v>
      </c>
    </row>
    <row r="175" spans="1:6" x14ac:dyDescent="0.45">
      <c r="A175" s="51" t="s">
        <v>411</v>
      </c>
      <c r="B175" s="52" t="s">
        <v>412</v>
      </c>
      <c r="C175" s="53"/>
      <c r="D175" s="53">
        <v>-50000</v>
      </c>
      <c r="E175" s="53">
        <f t="shared" si="2"/>
        <v>1641451</v>
      </c>
      <c r="F175" s="52" t="s">
        <v>413</v>
      </c>
    </row>
    <row r="176" spans="1:6" x14ac:dyDescent="0.45">
      <c r="A176" s="51" t="s">
        <v>414</v>
      </c>
      <c r="B176" s="52" t="s">
        <v>415</v>
      </c>
      <c r="C176" s="53">
        <v>150000</v>
      </c>
      <c r="D176" s="53"/>
      <c r="E176" s="53">
        <f t="shared" si="2"/>
        <v>1791451</v>
      </c>
      <c r="F176" s="52" t="s">
        <v>416</v>
      </c>
    </row>
    <row r="177" spans="1:6" x14ac:dyDescent="0.45">
      <c r="A177" s="51" t="s">
        <v>417</v>
      </c>
      <c r="B177" s="52" t="s">
        <v>418</v>
      </c>
      <c r="C177" s="53">
        <v>40000</v>
      </c>
      <c r="D177" s="53"/>
      <c r="E177" s="53">
        <f t="shared" si="2"/>
        <v>1831451</v>
      </c>
      <c r="F177" s="52" t="s">
        <v>403</v>
      </c>
    </row>
    <row r="178" spans="1:6" x14ac:dyDescent="0.45">
      <c r="A178" s="51" t="s">
        <v>419</v>
      </c>
      <c r="B178" s="52" t="s">
        <v>420</v>
      </c>
      <c r="C178" s="53">
        <v>1760000</v>
      </c>
      <c r="D178" s="53"/>
      <c r="E178" s="53">
        <f t="shared" si="2"/>
        <v>3591451</v>
      </c>
      <c r="F178" s="52" t="s">
        <v>421</v>
      </c>
    </row>
    <row r="179" spans="1:6" x14ac:dyDescent="0.45">
      <c r="A179" s="51" t="s">
        <v>422</v>
      </c>
      <c r="B179" s="52" t="s">
        <v>423</v>
      </c>
      <c r="C179" s="53">
        <v>50000</v>
      </c>
      <c r="D179" s="53"/>
      <c r="E179" s="53">
        <f t="shared" si="2"/>
        <v>3641451</v>
      </c>
      <c r="F179" s="52" t="s">
        <v>89</v>
      </c>
    </row>
    <row r="180" spans="1:6" x14ac:dyDescent="0.45">
      <c r="A180" s="51" t="s">
        <v>424</v>
      </c>
      <c r="B180" s="52" t="s">
        <v>425</v>
      </c>
      <c r="C180" s="53"/>
      <c r="D180" s="53">
        <v>-926000</v>
      </c>
      <c r="E180" s="53">
        <f t="shared" si="2"/>
        <v>2715451</v>
      </c>
      <c r="F180" s="52" t="s">
        <v>90</v>
      </c>
    </row>
    <row r="181" spans="1:6" x14ac:dyDescent="0.45">
      <c r="A181" s="51" t="s">
        <v>426</v>
      </c>
      <c r="B181" s="52" t="s">
        <v>427</v>
      </c>
      <c r="C181" s="53"/>
      <c r="D181" s="53">
        <v>-679400</v>
      </c>
      <c r="E181" s="53">
        <f t="shared" si="2"/>
        <v>2036051</v>
      </c>
      <c r="F181" s="52" t="s">
        <v>90</v>
      </c>
    </row>
    <row r="182" spans="1:6" x14ac:dyDescent="0.45">
      <c r="A182" s="51" t="s">
        <v>428</v>
      </c>
      <c r="B182" s="52" t="s">
        <v>429</v>
      </c>
      <c r="C182" s="53"/>
      <c r="D182" s="53">
        <v>-240000</v>
      </c>
      <c r="E182" s="53">
        <f t="shared" si="2"/>
        <v>1796051</v>
      </c>
      <c r="F182" s="52" t="s">
        <v>90</v>
      </c>
    </row>
    <row r="183" spans="1:6" x14ac:dyDescent="0.45">
      <c r="A183" s="51" t="s">
        <v>430</v>
      </c>
      <c r="B183" s="52" t="s">
        <v>431</v>
      </c>
      <c r="C183" s="53"/>
      <c r="D183" s="53">
        <v>-100000</v>
      </c>
      <c r="E183" s="53">
        <f t="shared" si="2"/>
        <v>1696051</v>
      </c>
      <c r="F183" s="52" t="s">
        <v>90</v>
      </c>
    </row>
    <row r="184" spans="1:6" x14ac:dyDescent="0.45">
      <c r="A184" s="55" t="s">
        <v>432</v>
      </c>
      <c r="B184" s="56" t="s">
        <v>106</v>
      </c>
      <c r="C184" s="53">
        <v>176</v>
      </c>
      <c r="D184" s="57"/>
      <c r="E184" s="57">
        <f t="shared" si="2"/>
        <v>1696227</v>
      </c>
      <c r="F184" s="56" t="s">
        <v>90</v>
      </c>
    </row>
    <row r="185" spans="1:6" x14ac:dyDescent="0.45">
      <c r="A185" s="58"/>
      <c r="B185" s="59" t="s">
        <v>81</v>
      </c>
      <c r="C185" s="60">
        <f>SUM(C3:C184)</f>
        <v>40932287</v>
      </c>
      <c r="D185" s="61">
        <f>SUM(D3:D184)</f>
        <v>-39236060</v>
      </c>
      <c r="E185" s="60">
        <f>+C185+D185</f>
        <v>1696227</v>
      </c>
      <c r="F185" s="62"/>
    </row>
  </sheetData>
  <autoFilter ref="A2:F185" xr:uid="{BAB9E381-53CF-4A69-9C20-7DA6E9113E48}"/>
  <phoneticPr fontId="3" type="noConversion"/>
  <printOptions horizontalCentered="1"/>
  <pageMargins left="0.31496062992125984" right="0.31496062992125984" top="0.39370078740157483" bottom="0.39370078740157483" header="0.31496062992125984" footer="0.31496062992125984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92BDF1-6178-4502-B346-46A030754D7C}">
  <dimension ref="A1:F306"/>
  <sheetViews>
    <sheetView workbookViewId="0">
      <selection activeCell="B59" sqref="B59"/>
    </sheetView>
  </sheetViews>
  <sheetFormatPr defaultColWidth="8.83203125" defaultRowHeight="17" x14ac:dyDescent="0.45"/>
  <cols>
    <col min="1" max="1" width="22.58203125" style="117" customWidth="1"/>
    <col min="2" max="2" width="33.83203125" style="116" bestFit="1" customWidth="1"/>
    <col min="3" max="3" width="11.83203125" style="124" bestFit="1" customWidth="1"/>
    <col min="4" max="4" width="12.5" style="125" bestFit="1" customWidth="1"/>
    <col min="5" max="5" width="11.83203125" style="28" bestFit="1" customWidth="1"/>
    <col min="6" max="6" width="17.75" style="115" bestFit="1" customWidth="1"/>
  </cols>
  <sheetData>
    <row r="1" spans="1:6" ht="26.5" thickBot="1" x14ac:dyDescent="0.5">
      <c r="A1" s="133" t="s">
        <v>877</v>
      </c>
      <c r="B1" s="134"/>
      <c r="C1" s="135"/>
      <c r="D1" s="135"/>
      <c r="F1" s="134"/>
    </row>
    <row r="2" spans="1:6" ht="17.5" thickBot="1" x14ac:dyDescent="0.5">
      <c r="A2" s="152" t="s">
        <v>83</v>
      </c>
      <c r="B2" s="153" t="s">
        <v>84</v>
      </c>
      <c r="C2" s="153" t="s">
        <v>3</v>
      </c>
      <c r="D2" s="153" t="s">
        <v>4</v>
      </c>
      <c r="E2" s="153" t="s">
        <v>67</v>
      </c>
      <c r="F2" s="154" t="s">
        <v>68</v>
      </c>
    </row>
    <row r="3" spans="1:6" x14ac:dyDescent="0.45">
      <c r="A3" s="146" t="s">
        <v>966</v>
      </c>
      <c r="B3" s="147" t="s">
        <v>967</v>
      </c>
      <c r="C3" s="148">
        <v>1696227</v>
      </c>
      <c r="D3" s="149"/>
      <c r="E3" s="150">
        <f>+C3+D3</f>
        <v>1696227</v>
      </c>
      <c r="F3" s="151" t="s">
        <v>953</v>
      </c>
    </row>
    <row r="4" spans="1:6" x14ac:dyDescent="0.45">
      <c r="A4" s="136" t="s">
        <v>876</v>
      </c>
      <c r="B4" s="118" t="s">
        <v>180</v>
      </c>
      <c r="C4" s="119">
        <v>50000</v>
      </c>
      <c r="D4" s="120"/>
      <c r="E4" s="126">
        <f>+E3+C4+D4</f>
        <v>1746227</v>
      </c>
      <c r="F4" s="137" t="s">
        <v>953</v>
      </c>
    </row>
    <row r="5" spans="1:6" x14ac:dyDescent="0.45">
      <c r="A5" s="136" t="s">
        <v>875</v>
      </c>
      <c r="B5" s="118" t="s">
        <v>951</v>
      </c>
      <c r="C5" s="127"/>
      <c r="D5" s="119">
        <v>-151000</v>
      </c>
      <c r="E5" s="126">
        <f t="shared" ref="E5:E68" si="0">+E4+C5+D5</f>
        <v>1595227</v>
      </c>
      <c r="F5" s="137" t="s">
        <v>457</v>
      </c>
    </row>
    <row r="6" spans="1:6" x14ac:dyDescent="0.45">
      <c r="A6" s="136" t="s">
        <v>874</v>
      </c>
      <c r="B6" s="118" t="s">
        <v>948</v>
      </c>
      <c r="C6" s="119">
        <v>136</v>
      </c>
      <c r="D6" s="120"/>
      <c r="E6" s="126">
        <f t="shared" si="0"/>
        <v>1595363</v>
      </c>
      <c r="F6" s="137" t="s">
        <v>457</v>
      </c>
    </row>
    <row r="7" spans="1:6" x14ac:dyDescent="0.45">
      <c r="A7" s="136" t="s">
        <v>873</v>
      </c>
      <c r="B7" s="118" t="s">
        <v>431</v>
      </c>
      <c r="C7" s="127"/>
      <c r="D7" s="119">
        <v>-100000</v>
      </c>
      <c r="E7" s="126">
        <f t="shared" si="0"/>
        <v>1495363</v>
      </c>
      <c r="F7" s="137" t="s">
        <v>457</v>
      </c>
    </row>
    <row r="8" spans="1:6" x14ac:dyDescent="0.45">
      <c r="A8" s="136" t="s">
        <v>872</v>
      </c>
      <c r="B8" s="118" t="s">
        <v>951</v>
      </c>
      <c r="C8" s="127"/>
      <c r="D8" s="119">
        <v>-75000</v>
      </c>
      <c r="E8" s="126">
        <f t="shared" si="0"/>
        <v>1420363</v>
      </c>
      <c r="F8" s="137" t="s">
        <v>457</v>
      </c>
    </row>
    <row r="9" spans="1:6" x14ac:dyDescent="0.45">
      <c r="A9" s="136" t="s">
        <v>871</v>
      </c>
      <c r="B9" s="118" t="s">
        <v>679</v>
      </c>
      <c r="C9" s="119">
        <v>50000</v>
      </c>
      <c r="D9" s="120"/>
      <c r="E9" s="126">
        <f t="shared" si="0"/>
        <v>1470363</v>
      </c>
      <c r="F9" s="137" t="s">
        <v>953</v>
      </c>
    </row>
    <row r="10" spans="1:6" x14ac:dyDescent="0.45">
      <c r="A10" s="136" t="s">
        <v>870</v>
      </c>
      <c r="B10" s="118" t="s">
        <v>114</v>
      </c>
      <c r="C10" s="119">
        <v>50000</v>
      </c>
      <c r="D10" s="120"/>
      <c r="E10" s="126">
        <f t="shared" si="0"/>
        <v>1520363</v>
      </c>
      <c r="F10" s="137" t="s">
        <v>953</v>
      </c>
    </row>
    <row r="11" spans="1:6" x14ac:dyDescent="0.45">
      <c r="A11" s="136" t="s">
        <v>869</v>
      </c>
      <c r="B11" s="118" t="s">
        <v>157</v>
      </c>
      <c r="C11" s="119">
        <v>50000</v>
      </c>
      <c r="D11" s="120"/>
      <c r="E11" s="126">
        <f t="shared" si="0"/>
        <v>1570363</v>
      </c>
      <c r="F11" s="137" t="s">
        <v>953</v>
      </c>
    </row>
    <row r="12" spans="1:6" x14ac:dyDescent="0.45">
      <c r="A12" s="136" t="s">
        <v>868</v>
      </c>
      <c r="B12" s="118" t="s">
        <v>151</v>
      </c>
      <c r="C12" s="119">
        <v>50000</v>
      </c>
      <c r="D12" s="120"/>
      <c r="E12" s="126">
        <f t="shared" si="0"/>
        <v>1620363</v>
      </c>
      <c r="F12" s="137" t="s">
        <v>953</v>
      </c>
    </row>
    <row r="13" spans="1:6" x14ac:dyDescent="0.45">
      <c r="A13" s="136" t="s">
        <v>867</v>
      </c>
      <c r="B13" s="118" t="s">
        <v>161</v>
      </c>
      <c r="C13" s="119">
        <v>50000</v>
      </c>
      <c r="D13" s="120"/>
      <c r="E13" s="126">
        <f t="shared" si="0"/>
        <v>1670363</v>
      </c>
      <c r="F13" s="137" t="s">
        <v>953</v>
      </c>
    </row>
    <row r="14" spans="1:6" x14ac:dyDescent="0.45">
      <c r="A14" s="136" t="s">
        <v>866</v>
      </c>
      <c r="B14" s="118" t="s">
        <v>127</v>
      </c>
      <c r="C14" s="119">
        <v>50000</v>
      </c>
      <c r="D14" s="120"/>
      <c r="E14" s="126">
        <f t="shared" si="0"/>
        <v>1720363</v>
      </c>
      <c r="F14" s="137" t="s">
        <v>953</v>
      </c>
    </row>
    <row r="15" spans="1:6" x14ac:dyDescent="0.45">
      <c r="A15" s="136" t="s">
        <v>865</v>
      </c>
      <c r="B15" s="118" t="s">
        <v>119</v>
      </c>
      <c r="C15" s="119">
        <v>50000</v>
      </c>
      <c r="D15" s="120"/>
      <c r="E15" s="126">
        <f t="shared" si="0"/>
        <v>1770363</v>
      </c>
      <c r="F15" s="137" t="s">
        <v>953</v>
      </c>
    </row>
    <row r="16" spans="1:6" x14ac:dyDescent="0.45">
      <c r="A16" s="136" t="s">
        <v>864</v>
      </c>
      <c r="B16" s="118" t="s">
        <v>60</v>
      </c>
      <c r="C16" s="119">
        <v>50000</v>
      </c>
      <c r="D16" s="120"/>
      <c r="E16" s="126">
        <f t="shared" si="0"/>
        <v>1820363</v>
      </c>
      <c r="F16" s="137" t="s">
        <v>953</v>
      </c>
    </row>
    <row r="17" spans="1:6" x14ac:dyDescent="0.45">
      <c r="A17" s="136" t="s">
        <v>863</v>
      </c>
      <c r="B17" s="118" t="s">
        <v>131</v>
      </c>
      <c r="C17" s="119">
        <v>50000</v>
      </c>
      <c r="D17" s="120"/>
      <c r="E17" s="126">
        <f t="shared" si="0"/>
        <v>1870363</v>
      </c>
      <c r="F17" s="137" t="s">
        <v>953</v>
      </c>
    </row>
    <row r="18" spans="1:6" x14ac:dyDescent="0.45">
      <c r="A18" s="136" t="s">
        <v>862</v>
      </c>
      <c r="B18" s="118" t="s">
        <v>226</v>
      </c>
      <c r="C18" s="119">
        <v>50000</v>
      </c>
      <c r="D18" s="120"/>
      <c r="E18" s="126">
        <f t="shared" si="0"/>
        <v>1920363</v>
      </c>
      <c r="F18" s="137" t="s">
        <v>953</v>
      </c>
    </row>
    <row r="19" spans="1:6" x14ac:dyDescent="0.45">
      <c r="A19" s="136" t="s">
        <v>861</v>
      </c>
      <c r="B19" s="118" t="s">
        <v>53</v>
      </c>
      <c r="C19" s="119">
        <v>50000</v>
      </c>
      <c r="D19" s="120"/>
      <c r="E19" s="126">
        <f t="shared" si="0"/>
        <v>1970363</v>
      </c>
      <c r="F19" s="137" t="s">
        <v>953</v>
      </c>
    </row>
    <row r="20" spans="1:6" x14ac:dyDescent="0.45">
      <c r="A20" s="136" t="s">
        <v>860</v>
      </c>
      <c r="B20" s="118" t="s">
        <v>859</v>
      </c>
      <c r="C20" s="119">
        <v>50000</v>
      </c>
      <c r="D20" s="120"/>
      <c r="E20" s="126">
        <f t="shared" si="0"/>
        <v>2020363</v>
      </c>
      <c r="F20" s="137" t="s">
        <v>953</v>
      </c>
    </row>
    <row r="21" spans="1:6" x14ac:dyDescent="0.45">
      <c r="A21" s="136" t="s">
        <v>858</v>
      </c>
      <c r="B21" s="118" t="s">
        <v>957</v>
      </c>
      <c r="C21" s="119">
        <v>50000</v>
      </c>
      <c r="D21" s="120"/>
      <c r="E21" s="126">
        <f t="shared" si="0"/>
        <v>2070363</v>
      </c>
      <c r="F21" s="137" t="s">
        <v>953</v>
      </c>
    </row>
    <row r="22" spans="1:6" x14ac:dyDescent="0.45">
      <c r="A22" s="136" t="s">
        <v>857</v>
      </c>
      <c r="B22" s="118" t="s">
        <v>856</v>
      </c>
      <c r="C22" s="119">
        <v>50000</v>
      </c>
      <c r="D22" s="120"/>
      <c r="E22" s="126">
        <f t="shared" si="0"/>
        <v>2120363</v>
      </c>
      <c r="F22" s="137" t="s">
        <v>953</v>
      </c>
    </row>
    <row r="23" spans="1:6" x14ac:dyDescent="0.45">
      <c r="A23" s="136" t="s">
        <v>855</v>
      </c>
      <c r="B23" s="118" t="s">
        <v>149</v>
      </c>
      <c r="C23" s="119">
        <v>50000</v>
      </c>
      <c r="D23" s="120"/>
      <c r="E23" s="126">
        <f t="shared" si="0"/>
        <v>2170363</v>
      </c>
      <c r="F23" s="137" t="s">
        <v>953</v>
      </c>
    </row>
    <row r="24" spans="1:6" x14ac:dyDescent="0.45">
      <c r="A24" s="136" t="s">
        <v>854</v>
      </c>
      <c r="B24" s="118" t="s">
        <v>123</v>
      </c>
      <c r="C24" s="119">
        <v>50000</v>
      </c>
      <c r="D24" s="120"/>
      <c r="E24" s="126">
        <f t="shared" si="0"/>
        <v>2220363</v>
      </c>
      <c r="F24" s="137" t="s">
        <v>953</v>
      </c>
    </row>
    <row r="25" spans="1:6" x14ac:dyDescent="0.45">
      <c r="A25" s="136" t="s">
        <v>853</v>
      </c>
      <c r="B25" s="118" t="s">
        <v>961</v>
      </c>
      <c r="C25" s="119">
        <v>50000</v>
      </c>
      <c r="D25" s="120"/>
      <c r="E25" s="126">
        <f t="shared" si="0"/>
        <v>2270363</v>
      </c>
      <c r="F25" s="137" t="s">
        <v>953</v>
      </c>
    </row>
    <row r="26" spans="1:6" x14ac:dyDescent="0.45">
      <c r="A26" s="136" t="s">
        <v>852</v>
      </c>
      <c r="B26" s="118" t="s">
        <v>145</v>
      </c>
      <c r="C26" s="119">
        <v>50000</v>
      </c>
      <c r="D26" s="120"/>
      <c r="E26" s="126">
        <f t="shared" si="0"/>
        <v>2320363</v>
      </c>
      <c r="F26" s="137" t="s">
        <v>953</v>
      </c>
    </row>
    <row r="27" spans="1:6" x14ac:dyDescent="0.45">
      <c r="A27" s="136" t="s">
        <v>851</v>
      </c>
      <c r="B27" s="118" t="s">
        <v>133</v>
      </c>
      <c r="C27" s="119">
        <v>50000</v>
      </c>
      <c r="D27" s="120"/>
      <c r="E27" s="126">
        <f t="shared" si="0"/>
        <v>2370363</v>
      </c>
      <c r="F27" s="137" t="s">
        <v>953</v>
      </c>
    </row>
    <row r="28" spans="1:6" x14ac:dyDescent="0.45">
      <c r="A28" s="136" t="s">
        <v>850</v>
      </c>
      <c r="B28" s="118" t="s">
        <v>284</v>
      </c>
      <c r="C28" s="119">
        <v>50000</v>
      </c>
      <c r="D28" s="120"/>
      <c r="E28" s="126">
        <f t="shared" si="0"/>
        <v>2420363</v>
      </c>
      <c r="F28" s="137" t="s">
        <v>953</v>
      </c>
    </row>
    <row r="29" spans="1:6" x14ac:dyDescent="0.45">
      <c r="A29" s="136" t="s">
        <v>849</v>
      </c>
      <c r="B29" s="118" t="s">
        <v>54</v>
      </c>
      <c r="C29" s="119">
        <v>100000</v>
      </c>
      <c r="D29" s="120"/>
      <c r="E29" s="126">
        <f t="shared" si="0"/>
        <v>2520363</v>
      </c>
      <c r="F29" s="137" t="s">
        <v>953</v>
      </c>
    </row>
    <row r="30" spans="1:6" x14ac:dyDescent="0.45">
      <c r="A30" s="136" t="s">
        <v>848</v>
      </c>
      <c r="B30" s="118" t="s">
        <v>172</v>
      </c>
      <c r="C30" s="119">
        <v>50000</v>
      </c>
      <c r="D30" s="120"/>
      <c r="E30" s="126">
        <f t="shared" si="0"/>
        <v>2570363</v>
      </c>
      <c r="F30" s="137" t="s">
        <v>953</v>
      </c>
    </row>
    <row r="31" spans="1:6" x14ac:dyDescent="0.45">
      <c r="A31" s="136" t="s">
        <v>847</v>
      </c>
      <c r="B31" s="118" t="s">
        <v>186</v>
      </c>
      <c r="C31" s="119">
        <v>50000</v>
      </c>
      <c r="D31" s="120"/>
      <c r="E31" s="126">
        <f t="shared" si="0"/>
        <v>2620363</v>
      </c>
      <c r="F31" s="137" t="s">
        <v>953</v>
      </c>
    </row>
    <row r="32" spans="1:6" x14ac:dyDescent="0.45">
      <c r="A32" s="136" t="s">
        <v>846</v>
      </c>
      <c r="B32" s="118" t="s">
        <v>165</v>
      </c>
      <c r="C32" s="119">
        <v>50000</v>
      </c>
      <c r="D32" s="120"/>
      <c r="E32" s="126">
        <f t="shared" si="0"/>
        <v>2670363</v>
      </c>
      <c r="F32" s="137" t="s">
        <v>953</v>
      </c>
    </row>
    <row r="33" spans="1:6" x14ac:dyDescent="0.45">
      <c r="A33" s="136" t="s">
        <v>845</v>
      </c>
      <c r="B33" s="118" t="s">
        <v>948</v>
      </c>
      <c r="C33" s="119">
        <v>10</v>
      </c>
      <c r="D33" s="120"/>
      <c r="E33" s="126">
        <f t="shared" si="0"/>
        <v>2670373</v>
      </c>
      <c r="F33" s="137" t="s">
        <v>457</v>
      </c>
    </row>
    <row r="34" spans="1:6" x14ac:dyDescent="0.45">
      <c r="A34" s="136" t="s">
        <v>844</v>
      </c>
      <c r="B34" s="118" t="s">
        <v>176</v>
      </c>
      <c r="C34" s="119">
        <v>50000</v>
      </c>
      <c r="D34" s="120"/>
      <c r="E34" s="126">
        <f t="shared" si="0"/>
        <v>2720373</v>
      </c>
      <c r="F34" s="137" t="s">
        <v>953</v>
      </c>
    </row>
    <row r="35" spans="1:6" x14ac:dyDescent="0.45">
      <c r="A35" s="136" t="s">
        <v>843</v>
      </c>
      <c r="B35" s="118" t="s">
        <v>560</v>
      </c>
      <c r="C35" s="119">
        <v>50000</v>
      </c>
      <c r="D35" s="120"/>
      <c r="E35" s="126">
        <f t="shared" si="0"/>
        <v>2770373</v>
      </c>
      <c r="F35" s="137" t="s">
        <v>953</v>
      </c>
    </row>
    <row r="36" spans="1:6" x14ac:dyDescent="0.45">
      <c r="A36" s="136" t="s">
        <v>842</v>
      </c>
      <c r="B36" s="118" t="s">
        <v>125</v>
      </c>
      <c r="C36" s="119">
        <v>50000</v>
      </c>
      <c r="D36" s="120"/>
      <c r="E36" s="126">
        <f t="shared" si="0"/>
        <v>2820373</v>
      </c>
      <c r="F36" s="137" t="s">
        <v>953</v>
      </c>
    </row>
    <row r="37" spans="1:6" x14ac:dyDescent="0.45">
      <c r="A37" s="136" t="s">
        <v>841</v>
      </c>
      <c r="B37" s="118" t="s">
        <v>141</v>
      </c>
      <c r="C37" s="119">
        <v>50000</v>
      </c>
      <c r="D37" s="120"/>
      <c r="E37" s="126">
        <f t="shared" si="0"/>
        <v>2870373</v>
      </c>
      <c r="F37" s="137" t="s">
        <v>953</v>
      </c>
    </row>
    <row r="38" spans="1:6" x14ac:dyDescent="0.45">
      <c r="A38" s="136" t="s">
        <v>840</v>
      </c>
      <c r="B38" s="118" t="s">
        <v>197</v>
      </c>
      <c r="C38" s="119">
        <v>50000</v>
      </c>
      <c r="D38" s="120"/>
      <c r="E38" s="126">
        <f t="shared" si="0"/>
        <v>2920373</v>
      </c>
      <c r="F38" s="137" t="s">
        <v>953</v>
      </c>
    </row>
    <row r="39" spans="1:6" x14ac:dyDescent="0.45">
      <c r="A39" s="136" t="s">
        <v>839</v>
      </c>
      <c r="B39" s="118" t="s">
        <v>912</v>
      </c>
      <c r="C39" s="119">
        <v>100000</v>
      </c>
      <c r="D39" s="120"/>
      <c r="E39" s="126">
        <f t="shared" si="0"/>
        <v>3020373</v>
      </c>
      <c r="F39" s="137" t="s">
        <v>953</v>
      </c>
    </row>
    <row r="40" spans="1:6" x14ac:dyDescent="0.45">
      <c r="A40" s="136" t="s">
        <v>838</v>
      </c>
      <c r="B40" s="118" t="s">
        <v>143</v>
      </c>
      <c r="C40" s="119">
        <v>50000</v>
      </c>
      <c r="D40" s="120"/>
      <c r="E40" s="126">
        <f t="shared" si="0"/>
        <v>3070373</v>
      </c>
      <c r="F40" s="137" t="s">
        <v>953</v>
      </c>
    </row>
    <row r="41" spans="1:6" x14ac:dyDescent="0.45">
      <c r="A41" s="136" t="s">
        <v>837</v>
      </c>
      <c r="B41" s="118" t="s">
        <v>956</v>
      </c>
      <c r="C41" s="119">
        <v>50000</v>
      </c>
      <c r="D41" s="120"/>
      <c r="E41" s="126">
        <f t="shared" si="0"/>
        <v>3120373</v>
      </c>
      <c r="F41" s="137" t="s">
        <v>953</v>
      </c>
    </row>
    <row r="42" spans="1:6" x14ac:dyDescent="0.45">
      <c r="A42" s="136" t="s">
        <v>836</v>
      </c>
      <c r="B42" s="118" t="s">
        <v>121</v>
      </c>
      <c r="C42" s="119">
        <v>50000</v>
      </c>
      <c r="D42" s="120"/>
      <c r="E42" s="126">
        <f t="shared" si="0"/>
        <v>3170373</v>
      </c>
      <c r="F42" s="137" t="s">
        <v>953</v>
      </c>
    </row>
    <row r="43" spans="1:6" x14ac:dyDescent="0.45">
      <c r="A43" s="136" t="s">
        <v>835</v>
      </c>
      <c r="B43" s="118" t="s">
        <v>135</v>
      </c>
      <c r="C43" s="119">
        <v>50000</v>
      </c>
      <c r="D43" s="120"/>
      <c r="E43" s="126">
        <f t="shared" si="0"/>
        <v>3220373</v>
      </c>
      <c r="F43" s="137" t="s">
        <v>953</v>
      </c>
    </row>
    <row r="44" spans="1:6" x14ac:dyDescent="0.45">
      <c r="A44" s="136" t="s">
        <v>834</v>
      </c>
      <c r="B44" s="118" t="s">
        <v>47</v>
      </c>
      <c r="C44" s="119">
        <v>50000</v>
      </c>
      <c r="D44" s="120"/>
      <c r="E44" s="126">
        <f t="shared" si="0"/>
        <v>3270373</v>
      </c>
      <c r="F44" s="137" t="s">
        <v>953</v>
      </c>
    </row>
    <row r="45" spans="1:6" x14ac:dyDescent="0.45">
      <c r="A45" s="136" t="s">
        <v>833</v>
      </c>
      <c r="B45" s="118" t="s">
        <v>581</v>
      </c>
      <c r="C45" s="119">
        <v>50000</v>
      </c>
      <c r="D45" s="120"/>
      <c r="E45" s="126">
        <f t="shared" si="0"/>
        <v>3320373</v>
      </c>
      <c r="F45" s="137" t="s">
        <v>953</v>
      </c>
    </row>
    <row r="46" spans="1:6" x14ac:dyDescent="0.45">
      <c r="A46" s="136" t="s">
        <v>832</v>
      </c>
      <c r="B46" s="118" t="s">
        <v>204</v>
      </c>
      <c r="C46" s="119">
        <v>50000</v>
      </c>
      <c r="D46" s="120"/>
      <c r="E46" s="126">
        <f t="shared" si="0"/>
        <v>3370373</v>
      </c>
      <c r="F46" s="137" t="s">
        <v>953</v>
      </c>
    </row>
    <row r="47" spans="1:6" x14ac:dyDescent="0.45">
      <c r="A47" s="136" t="s">
        <v>831</v>
      </c>
      <c r="B47" s="118" t="s">
        <v>174</v>
      </c>
      <c r="C47" s="119">
        <v>50000</v>
      </c>
      <c r="D47" s="120"/>
      <c r="E47" s="126">
        <f t="shared" si="0"/>
        <v>3420373</v>
      </c>
      <c r="F47" s="137" t="s">
        <v>953</v>
      </c>
    </row>
    <row r="48" spans="1:6" x14ac:dyDescent="0.45">
      <c r="A48" s="136" t="s">
        <v>830</v>
      </c>
      <c r="B48" s="118" t="s">
        <v>58</v>
      </c>
      <c r="C48" s="119">
        <v>50000</v>
      </c>
      <c r="D48" s="120"/>
      <c r="E48" s="126">
        <f t="shared" si="0"/>
        <v>3470373</v>
      </c>
      <c r="F48" s="137" t="s">
        <v>953</v>
      </c>
    </row>
    <row r="49" spans="1:6" x14ac:dyDescent="0.45">
      <c r="A49" s="136" t="s">
        <v>829</v>
      </c>
      <c r="B49" s="118" t="s">
        <v>911</v>
      </c>
      <c r="C49" s="119">
        <v>50000</v>
      </c>
      <c r="D49" s="120"/>
      <c r="E49" s="126">
        <f t="shared" si="0"/>
        <v>3520373</v>
      </c>
      <c r="F49" s="137" t="s">
        <v>953</v>
      </c>
    </row>
    <row r="50" spans="1:6" x14ac:dyDescent="0.45">
      <c r="A50" s="136" t="s">
        <v>828</v>
      </c>
      <c r="B50" s="118" t="s">
        <v>238</v>
      </c>
      <c r="C50" s="119">
        <v>50000</v>
      </c>
      <c r="D50" s="120"/>
      <c r="E50" s="126">
        <f t="shared" si="0"/>
        <v>3570373</v>
      </c>
      <c r="F50" s="137" t="s">
        <v>953</v>
      </c>
    </row>
    <row r="51" spans="1:6" x14ac:dyDescent="0.45">
      <c r="A51" s="136" t="s">
        <v>827</v>
      </c>
      <c r="B51" s="118" t="s">
        <v>95</v>
      </c>
      <c r="C51" s="119">
        <v>50000</v>
      </c>
      <c r="D51" s="120"/>
      <c r="E51" s="126">
        <f t="shared" si="0"/>
        <v>3620373</v>
      </c>
      <c r="F51" s="137" t="s">
        <v>953</v>
      </c>
    </row>
    <row r="52" spans="1:6" x14ac:dyDescent="0.45">
      <c r="A52" s="136" t="s">
        <v>826</v>
      </c>
      <c r="B52" s="118" t="s">
        <v>190</v>
      </c>
      <c r="C52" s="119">
        <v>50000</v>
      </c>
      <c r="D52" s="120"/>
      <c r="E52" s="126">
        <f t="shared" si="0"/>
        <v>3670373</v>
      </c>
      <c r="F52" s="137" t="s">
        <v>953</v>
      </c>
    </row>
    <row r="53" spans="1:6" x14ac:dyDescent="0.45">
      <c r="A53" s="136" t="s">
        <v>825</v>
      </c>
      <c r="B53" s="118" t="s">
        <v>675</v>
      </c>
      <c r="C53" s="119">
        <v>50000</v>
      </c>
      <c r="D53" s="120"/>
      <c r="E53" s="126">
        <f t="shared" si="0"/>
        <v>3720373</v>
      </c>
      <c r="F53" s="137" t="s">
        <v>953</v>
      </c>
    </row>
    <row r="54" spans="1:6" x14ac:dyDescent="0.45">
      <c r="A54" s="136" t="s">
        <v>824</v>
      </c>
      <c r="B54" s="118" t="s">
        <v>589</v>
      </c>
      <c r="C54" s="119">
        <v>50000</v>
      </c>
      <c r="D54" s="120"/>
      <c r="E54" s="126">
        <f t="shared" si="0"/>
        <v>3770373</v>
      </c>
      <c r="F54" s="137" t="s">
        <v>953</v>
      </c>
    </row>
    <row r="55" spans="1:6" x14ac:dyDescent="0.45">
      <c r="A55" s="136" t="s">
        <v>823</v>
      </c>
      <c r="B55" s="118" t="s">
        <v>822</v>
      </c>
      <c r="C55" s="119">
        <v>50000</v>
      </c>
      <c r="D55" s="120"/>
      <c r="E55" s="126">
        <f t="shared" si="0"/>
        <v>3820373</v>
      </c>
      <c r="F55" s="137" t="s">
        <v>953</v>
      </c>
    </row>
    <row r="56" spans="1:6" x14ac:dyDescent="0.45">
      <c r="A56" s="136" t="s">
        <v>821</v>
      </c>
      <c r="B56" s="118" t="s">
        <v>820</v>
      </c>
      <c r="C56" s="119">
        <v>50000</v>
      </c>
      <c r="D56" s="120"/>
      <c r="E56" s="126">
        <f t="shared" si="0"/>
        <v>3870373</v>
      </c>
      <c r="F56" s="137" t="s">
        <v>953</v>
      </c>
    </row>
    <row r="57" spans="1:6" x14ac:dyDescent="0.45">
      <c r="A57" s="136" t="s">
        <v>819</v>
      </c>
      <c r="B57" s="118" t="s">
        <v>962</v>
      </c>
      <c r="C57" s="119">
        <v>50000</v>
      </c>
      <c r="D57" s="120"/>
      <c r="E57" s="126">
        <f t="shared" si="0"/>
        <v>3920373</v>
      </c>
      <c r="F57" s="137" t="s">
        <v>953</v>
      </c>
    </row>
    <row r="58" spans="1:6" x14ac:dyDescent="0.45">
      <c r="A58" s="136" t="s">
        <v>818</v>
      </c>
      <c r="B58" s="118" t="s">
        <v>915</v>
      </c>
      <c r="C58" s="119">
        <v>50000</v>
      </c>
      <c r="D58" s="120"/>
      <c r="E58" s="126">
        <f t="shared" si="0"/>
        <v>3970373</v>
      </c>
      <c r="F58" s="137" t="s">
        <v>953</v>
      </c>
    </row>
    <row r="59" spans="1:6" x14ac:dyDescent="0.45">
      <c r="A59" s="136" t="s">
        <v>817</v>
      </c>
      <c r="B59" s="118" t="s">
        <v>93</v>
      </c>
      <c r="C59" s="119">
        <v>50000</v>
      </c>
      <c r="D59" s="120"/>
      <c r="E59" s="126">
        <f t="shared" si="0"/>
        <v>4020373</v>
      </c>
      <c r="F59" s="137" t="s">
        <v>953</v>
      </c>
    </row>
    <row r="60" spans="1:6" x14ac:dyDescent="0.45">
      <c r="A60" s="136" t="s">
        <v>816</v>
      </c>
      <c r="B60" s="118" t="s">
        <v>815</v>
      </c>
      <c r="C60" s="119">
        <v>50000</v>
      </c>
      <c r="D60" s="120"/>
      <c r="E60" s="126">
        <f t="shared" si="0"/>
        <v>4070373</v>
      </c>
      <c r="F60" s="137" t="s">
        <v>953</v>
      </c>
    </row>
    <row r="61" spans="1:6" x14ac:dyDescent="0.45">
      <c r="A61" s="136" t="s">
        <v>814</v>
      </c>
      <c r="B61" s="118" t="s">
        <v>56</v>
      </c>
      <c r="C61" s="119">
        <v>50000</v>
      </c>
      <c r="D61" s="120"/>
      <c r="E61" s="126">
        <f t="shared" si="0"/>
        <v>4120373</v>
      </c>
      <c r="F61" s="137" t="s">
        <v>953</v>
      </c>
    </row>
    <row r="62" spans="1:6" x14ac:dyDescent="0.45">
      <c r="A62" s="136" t="s">
        <v>813</v>
      </c>
      <c r="B62" s="118" t="s">
        <v>963</v>
      </c>
      <c r="C62" s="119">
        <v>50000</v>
      </c>
      <c r="D62" s="120"/>
      <c r="E62" s="126">
        <f t="shared" si="0"/>
        <v>4170373</v>
      </c>
      <c r="F62" s="137" t="s">
        <v>953</v>
      </c>
    </row>
    <row r="63" spans="1:6" x14ac:dyDescent="0.45">
      <c r="A63" s="136" t="s">
        <v>812</v>
      </c>
      <c r="B63" s="118" t="s">
        <v>811</v>
      </c>
      <c r="C63" s="119">
        <v>50000</v>
      </c>
      <c r="D63" s="120"/>
      <c r="E63" s="126">
        <f t="shared" si="0"/>
        <v>4220373</v>
      </c>
      <c r="F63" s="137" t="s">
        <v>953</v>
      </c>
    </row>
    <row r="64" spans="1:6" x14ac:dyDescent="0.45">
      <c r="A64" s="136" t="s">
        <v>810</v>
      </c>
      <c r="B64" s="118" t="s">
        <v>117</v>
      </c>
      <c r="C64" s="119">
        <v>50000</v>
      </c>
      <c r="D64" s="120"/>
      <c r="E64" s="126">
        <f t="shared" si="0"/>
        <v>4270373</v>
      </c>
      <c r="F64" s="137" t="s">
        <v>953</v>
      </c>
    </row>
    <row r="65" spans="1:6" x14ac:dyDescent="0.45">
      <c r="A65" s="136" t="s">
        <v>809</v>
      </c>
      <c r="B65" s="118" t="s">
        <v>57</v>
      </c>
      <c r="C65" s="119">
        <v>50000</v>
      </c>
      <c r="D65" s="120"/>
      <c r="E65" s="126">
        <f t="shared" si="0"/>
        <v>4320373</v>
      </c>
      <c r="F65" s="137" t="s">
        <v>953</v>
      </c>
    </row>
    <row r="66" spans="1:6" x14ac:dyDescent="0.45">
      <c r="A66" s="136" t="s">
        <v>808</v>
      </c>
      <c r="B66" s="118" t="s">
        <v>807</v>
      </c>
      <c r="C66" s="119">
        <v>50000</v>
      </c>
      <c r="D66" s="120"/>
      <c r="E66" s="126">
        <f t="shared" si="0"/>
        <v>4370373</v>
      </c>
      <c r="F66" s="137" t="s">
        <v>953</v>
      </c>
    </row>
    <row r="67" spans="1:6" x14ac:dyDescent="0.45">
      <c r="A67" s="136" t="s">
        <v>806</v>
      </c>
      <c r="B67" s="118" t="s">
        <v>954</v>
      </c>
      <c r="C67" s="119">
        <v>50000</v>
      </c>
      <c r="D67" s="120"/>
      <c r="E67" s="126">
        <f t="shared" si="0"/>
        <v>4420373</v>
      </c>
      <c r="F67" s="137" t="s">
        <v>953</v>
      </c>
    </row>
    <row r="68" spans="1:6" x14ac:dyDescent="0.45">
      <c r="A68" s="136" t="s">
        <v>805</v>
      </c>
      <c r="B68" s="118" t="s">
        <v>804</v>
      </c>
      <c r="C68" s="119">
        <v>50000</v>
      </c>
      <c r="D68" s="120"/>
      <c r="E68" s="126">
        <f t="shared" si="0"/>
        <v>4470373</v>
      </c>
      <c r="F68" s="137" t="s">
        <v>953</v>
      </c>
    </row>
    <row r="69" spans="1:6" x14ac:dyDescent="0.45">
      <c r="A69" s="136" t="s">
        <v>803</v>
      </c>
      <c r="B69" s="118" t="s">
        <v>153</v>
      </c>
      <c r="C69" s="119">
        <v>50000</v>
      </c>
      <c r="D69" s="120"/>
      <c r="E69" s="126">
        <f t="shared" ref="E69:E132" si="1">+E68+C69+D69</f>
        <v>4520373</v>
      </c>
      <c r="F69" s="137" t="s">
        <v>953</v>
      </c>
    </row>
    <row r="70" spans="1:6" x14ac:dyDescent="0.45">
      <c r="A70" s="136" t="s">
        <v>802</v>
      </c>
      <c r="B70" s="118" t="s">
        <v>558</v>
      </c>
      <c r="C70" s="119">
        <v>50000</v>
      </c>
      <c r="D70" s="120"/>
      <c r="E70" s="126">
        <f t="shared" si="1"/>
        <v>4570373</v>
      </c>
      <c r="F70" s="137" t="s">
        <v>953</v>
      </c>
    </row>
    <row r="71" spans="1:6" x14ac:dyDescent="0.45">
      <c r="A71" s="136" t="s">
        <v>801</v>
      </c>
      <c r="B71" s="118" t="s">
        <v>960</v>
      </c>
      <c r="C71" s="119">
        <v>500000</v>
      </c>
      <c r="D71" s="120"/>
      <c r="E71" s="126">
        <f t="shared" si="1"/>
        <v>5070373</v>
      </c>
      <c r="F71" s="137" t="s">
        <v>953</v>
      </c>
    </row>
    <row r="72" spans="1:6" x14ac:dyDescent="0.45">
      <c r="A72" s="136" t="s">
        <v>800</v>
      </c>
      <c r="B72" s="118" t="s">
        <v>799</v>
      </c>
      <c r="C72" s="119">
        <v>50000</v>
      </c>
      <c r="D72" s="120"/>
      <c r="E72" s="126">
        <f t="shared" si="1"/>
        <v>5120373</v>
      </c>
      <c r="F72" s="137" t="s">
        <v>953</v>
      </c>
    </row>
    <row r="73" spans="1:6" x14ac:dyDescent="0.45">
      <c r="A73" s="136" t="s">
        <v>798</v>
      </c>
      <c r="B73" s="118" t="s">
        <v>895</v>
      </c>
      <c r="C73" s="119">
        <v>50000</v>
      </c>
      <c r="D73" s="120"/>
      <c r="E73" s="126">
        <f t="shared" si="1"/>
        <v>5170373</v>
      </c>
      <c r="F73" s="137" t="s">
        <v>953</v>
      </c>
    </row>
    <row r="74" spans="1:6" x14ac:dyDescent="0.45">
      <c r="A74" s="136" t="s">
        <v>797</v>
      </c>
      <c r="B74" s="118" t="s">
        <v>178</v>
      </c>
      <c r="C74" s="119">
        <v>50000</v>
      </c>
      <c r="D74" s="120"/>
      <c r="E74" s="126">
        <f t="shared" si="1"/>
        <v>5220373</v>
      </c>
      <c r="F74" s="137" t="s">
        <v>953</v>
      </c>
    </row>
    <row r="75" spans="1:6" x14ac:dyDescent="0.45">
      <c r="A75" s="136" t="s">
        <v>796</v>
      </c>
      <c r="B75" s="118" t="s">
        <v>43</v>
      </c>
      <c r="C75" s="119">
        <v>50000</v>
      </c>
      <c r="D75" s="120"/>
      <c r="E75" s="126">
        <f t="shared" si="1"/>
        <v>5270373</v>
      </c>
      <c r="F75" s="137" t="s">
        <v>953</v>
      </c>
    </row>
    <row r="76" spans="1:6" x14ac:dyDescent="0.45">
      <c r="A76" s="136" t="s">
        <v>795</v>
      </c>
      <c r="B76" s="118" t="s">
        <v>211</v>
      </c>
      <c r="C76" s="119">
        <v>50000</v>
      </c>
      <c r="D76" s="120"/>
      <c r="E76" s="126">
        <f t="shared" si="1"/>
        <v>5320373</v>
      </c>
      <c r="F76" s="137" t="s">
        <v>953</v>
      </c>
    </row>
    <row r="77" spans="1:6" x14ac:dyDescent="0.45">
      <c r="A77" s="136" t="s">
        <v>794</v>
      </c>
      <c r="B77" s="118" t="s">
        <v>222</v>
      </c>
      <c r="C77" s="119">
        <v>50000</v>
      </c>
      <c r="D77" s="120"/>
      <c r="E77" s="126">
        <f t="shared" si="1"/>
        <v>5370373</v>
      </c>
      <c r="F77" s="137" t="s">
        <v>953</v>
      </c>
    </row>
    <row r="78" spans="1:6" x14ac:dyDescent="0.45">
      <c r="A78" s="136" t="s">
        <v>793</v>
      </c>
      <c r="B78" s="118" t="s">
        <v>188</v>
      </c>
      <c r="C78" s="119">
        <v>50000</v>
      </c>
      <c r="D78" s="120"/>
      <c r="E78" s="126">
        <f t="shared" si="1"/>
        <v>5420373</v>
      </c>
      <c r="F78" s="137" t="s">
        <v>953</v>
      </c>
    </row>
    <row r="79" spans="1:6" x14ac:dyDescent="0.45">
      <c r="A79" s="136" t="s">
        <v>792</v>
      </c>
      <c r="B79" s="118" t="s">
        <v>224</v>
      </c>
      <c r="C79" s="119">
        <v>50000</v>
      </c>
      <c r="D79" s="120"/>
      <c r="E79" s="126">
        <f t="shared" si="1"/>
        <v>5470373</v>
      </c>
      <c r="F79" s="137" t="s">
        <v>953</v>
      </c>
    </row>
    <row r="80" spans="1:6" x14ac:dyDescent="0.45">
      <c r="A80" s="136" t="s">
        <v>791</v>
      </c>
      <c r="B80" s="118" t="s">
        <v>959</v>
      </c>
      <c r="C80" s="119">
        <v>50000</v>
      </c>
      <c r="D80" s="120"/>
      <c r="E80" s="126">
        <f t="shared" si="1"/>
        <v>5520373</v>
      </c>
      <c r="F80" s="137" t="s">
        <v>953</v>
      </c>
    </row>
    <row r="81" spans="1:6" x14ac:dyDescent="0.45">
      <c r="A81" s="136" t="s">
        <v>790</v>
      </c>
      <c r="B81" s="118" t="s">
        <v>45</v>
      </c>
      <c r="C81" s="119">
        <v>100000</v>
      </c>
      <c r="D81" s="120"/>
      <c r="E81" s="126">
        <f t="shared" si="1"/>
        <v>5620373</v>
      </c>
      <c r="F81" s="137" t="s">
        <v>953</v>
      </c>
    </row>
    <row r="82" spans="1:6" x14ac:dyDescent="0.45">
      <c r="A82" s="136" t="s">
        <v>789</v>
      </c>
      <c r="B82" s="118" t="s">
        <v>193</v>
      </c>
      <c r="C82" s="119">
        <v>50000</v>
      </c>
      <c r="D82" s="120"/>
      <c r="E82" s="126">
        <f t="shared" si="1"/>
        <v>5670373</v>
      </c>
      <c r="F82" s="137" t="s">
        <v>953</v>
      </c>
    </row>
    <row r="83" spans="1:6" x14ac:dyDescent="0.45">
      <c r="A83" s="136" t="s">
        <v>788</v>
      </c>
      <c r="B83" s="118" t="s">
        <v>213</v>
      </c>
      <c r="C83" s="119">
        <v>50000</v>
      </c>
      <c r="D83" s="120"/>
      <c r="E83" s="126">
        <f t="shared" si="1"/>
        <v>5720373</v>
      </c>
      <c r="F83" s="137" t="s">
        <v>953</v>
      </c>
    </row>
    <row r="84" spans="1:6" x14ac:dyDescent="0.45">
      <c r="A84" s="136" t="s">
        <v>787</v>
      </c>
      <c r="B84" s="118" t="s">
        <v>50</v>
      </c>
      <c r="C84" s="119">
        <v>50000</v>
      </c>
      <c r="D84" s="120"/>
      <c r="E84" s="126">
        <f t="shared" si="1"/>
        <v>5770373</v>
      </c>
      <c r="F84" s="137" t="s">
        <v>953</v>
      </c>
    </row>
    <row r="85" spans="1:6" x14ac:dyDescent="0.45">
      <c r="A85" s="136" t="s">
        <v>786</v>
      </c>
      <c r="B85" s="118" t="s">
        <v>579</v>
      </c>
      <c r="C85" s="119">
        <v>50000</v>
      </c>
      <c r="D85" s="120"/>
      <c r="E85" s="126">
        <f t="shared" si="1"/>
        <v>5820373</v>
      </c>
      <c r="F85" s="137" t="s">
        <v>953</v>
      </c>
    </row>
    <row r="86" spans="1:6" x14ac:dyDescent="0.45">
      <c r="A86" s="136" t="s">
        <v>785</v>
      </c>
      <c r="B86" s="118" t="s">
        <v>948</v>
      </c>
      <c r="C86" s="119">
        <v>182</v>
      </c>
      <c r="D86" s="120"/>
      <c r="E86" s="126">
        <f t="shared" si="1"/>
        <v>5820555</v>
      </c>
      <c r="F86" s="137" t="s">
        <v>457</v>
      </c>
    </row>
    <row r="87" spans="1:6" x14ac:dyDescent="0.45">
      <c r="A87" s="136" t="s">
        <v>784</v>
      </c>
      <c r="B87" s="118" t="s">
        <v>381</v>
      </c>
      <c r="C87" s="119">
        <v>50000</v>
      </c>
      <c r="D87" s="120"/>
      <c r="E87" s="126">
        <f t="shared" si="1"/>
        <v>5870555</v>
      </c>
      <c r="F87" s="137" t="s">
        <v>953</v>
      </c>
    </row>
    <row r="88" spans="1:6" x14ac:dyDescent="0.45">
      <c r="A88" s="136" t="s">
        <v>783</v>
      </c>
      <c r="B88" s="118" t="s">
        <v>782</v>
      </c>
      <c r="C88" s="119">
        <v>50000</v>
      </c>
      <c r="D88" s="120"/>
      <c r="E88" s="126">
        <f t="shared" si="1"/>
        <v>5920555</v>
      </c>
      <c r="F88" s="137" t="s">
        <v>953</v>
      </c>
    </row>
    <row r="89" spans="1:6" x14ac:dyDescent="0.45">
      <c r="A89" s="136" t="s">
        <v>781</v>
      </c>
      <c r="B89" s="118" t="s">
        <v>232</v>
      </c>
      <c r="C89" s="119">
        <v>50000</v>
      </c>
      <c r="D89" s="120"/>
      <c r="E89" s="126">
        <f t="shared" si="1"/>
        <v>5970555</v>
      </c>
      <c r="F89" s="137" t="s">
        <v>953</v>
      </c>
    </row>
    <row r="90" spans="1:6" x14ac:dyDescent="0.45">
      <c r="A90" s="136" t="s">
        <v>780</v>
      </c>
      <c r="B90" s="118" t="s">
        <v>647</v>
      </c>
      <c r="C90" s="119">
        <v>50000</v>
      </c>
      <c r="D90" s="120"/>
      <c r="E90" s="126">
        <f t="shared" si="1"/>
        <v>6020555</v>
      </c>
      <c r="F90" s="137" t="s">
        <v>953</v>
      </c>
    </row>
    <row r="91" spans="1:6" x14ac:dyDescent="0.45">
      <c r="A91" s="136" t="s">
        <v>779</v>
      </c>
      <c r="B91" s="118" t="s">
        <v>405</v>
      </c>
      <c r="C91" s="119">
        <v>50000</v>
      </c>
      <c r="D91" s="120"/>
      <c r="E91" s="126">
        <f t="shared" si="1"/>
        <v>6070555</v>
      </c>
      <c r="F91" s="137" t="s">
        <v>953</v>
      </c>
    </row>
    <row r="92" spans="1:6" x14ac:dyDescent="0.45">
      <c r="A92" s="136" t="s">
        <v>778</v>
      </c>
      <c r="B92" s="118" t="s">
        <v>234</v>
      </c>
      <c r="C92" s="119">
        <v>50000</v>
      </c>
      <c r="D92" s="120"/>
      <c r="E92" s="126">
        <f t="shared" si="1"/>
        <v>6120555</v>
      </c>
      <c r="F92" s="137" t="s">
        <v>953</v>
      </c>
    </row>
    <row r="93" spans="1:6" x14ac:dyDescent="0.45">
      <c r="A93" s="136" t="s">
        <v>777</v>
      </c>
      <c r="B93" s="118" t="s">
        <v>559</v>
      </c>
      <c r="C93" s="119">
        <v>50000</v>
      </c>
      <c r="D93" s="120"/>
      <c r="E93" s="126">
        <f t="shared" si="1"/>
        <v>6170555</v>
      </c>
      <c r="F93" s="137" t="s">
        <v>953</v>
      </c>
    </row>
    <row r="94" spans="1:6" x14ac:dyDescent="0.45">
      <c r="A94" s="136" t="s">
        <v>776</v>
      </c>
      <c r="B94" s="118" t="s">
        <v>418</v>
      </c>
      <c r="C94" s="119">
        <v>50000</v>
      </c>
      <c r="D94" s="120"/>
      <c r="E94" s="126">
        <f t="shared" si="1"/>
        <v>6220555</v>
      </c>
      <c r="F94" s="137" t="s">
        <v>953</v>
      </c>
    </row>
    <row r="95" spans="1:6" x14ac:dyDescent="0.45">
      <c r="A95" s="136" t="s">
        <v>775</v>
      </c>
      <c r="B95" s="118" t="s">
        <v>774</v>
      </c>
      <c r="C95" s="119">
        <v>50000</v>
      </c>
      <c r="D95" s="120"/>
      <c r="E95" s="126">
        <f t="shared" si="1"/>
        <v>6270555</v>
      </c>
      <c r="F95" s="137" t="s">
        <v>953</v>
      </c>
    </row>
    <row r="96" spans="1:6" x14ac:dyDescent="0.45">
      <c r="A96" s="136" t="s">
        <v>773</v>
      </c>
      <c r="B96" s="118" t="s">
        <v>772</v>
      </c>
      <c r="C96" s="119">
        <v>50000</v>
      </c>
      <c r="D96" s="120"/>
      <c r="E96" s="126">
        <f t="shared" si="1"/>
        <v>6320555</v>
      </c>
      <c r="F96" s="137" t="s">
        <v>953</v>
      </c>
    </row>
    <row r="97" spans="1:6" x14ac:dyDescent="0.45">
      <c r="A97" s="136" t="s">
        <v>771</v>
      </c>
      <c r="B97" s="118" t="s">
        <v>155</v>
      </c>
      <c r="C97" s="119">
        <v>50000</v>
      </c>
      <c r="D97" s="120"/>
      <c r="E97" s="126">
        <f t="shared" si="1"/>
        <v>6370555</v>
      </c>
      <c r="F97" s="137" t="s">
        <v>953</v>
      </c>
    </row>
    <row r="98" spans="1:6" x14ac:dyDescent="0.45">
      <c r="A98" s="136" t="s">
        <v>770</v>
      </c>
      <c r="B98" s="118" t="s">
        <v>769</v>
      </c>
      <c r="C98" s="119">
        <v>50000</v>
      </c>
      <c r="D98" s="120"/>
      <c r="E98" s="126">
        <f t="shared" si="1"/>
        <v>6420555</v>
      </c>
      <c r="F98" s="137" t="s">
        <v>953</v>
      </c>
    </row>
    <row r="99" spans="1:6" x14ac:dyDescent="0.45">
      <c r="A99" s="136" t="s">
        <v>768</v>
      </c>
      <c r="B99" s="118" t="s">
        <v>767</v>
      </c>
      <c r="C99" s="119">
        <v>50000</v>
      </c>
      <c r="D99" s="120"/>
      <c r="E99" s="126">
        <f t="shared" si="1"/>
        <v>6470555</v>
      </c>
      <c r="F99" s="137" t="s">
        <v>953</v>
      </c>
    </row>
    <row r="100" spans="1:6" x14ac:dyDescent="0.45">
      <c r="A100" s="136" t="s">
        <v>766</v>
      </c>
      <c r="B100" s="118" t="s">
        <v>228</v>
      </c>
      <c r="C100" s="119">
        <v>50000</v>
      </c>
      <c r="D100" s="120"/>
      <c r="E100" s="126">
        <f t="shared" si="1"/>
        <v>6520555</v>
      </c>
      <c r="F100" s="137" t="s">
        <v>953</v>
      </c>
    </row>
    <row r="101" spans="1:6" x14ac:dyDescent="0.45">
      <c r="A101" s="136" t="s">
        <v>765</v>
      </c>
      <c r="B101" s="118" t="s">
        <v>170</v>
      </c>
      <c r="C101" s="119">
        <v>50000</v>
      </c>
      <c r="D101" s="120"/>
      <c r="E101" s="126">
        <f t="shared" si="1"/>
        <v>6570555</v>
      </c>
      <c r="F101" s="137" t="s">
        <v>953</v>
      </c>
    </row>
    <row r="102" spans="1:6" x14ac:dyDescent="0.45">
      <c r="A102" s="136" t="s">
        <v>764</v>
      </c>
      <c r="B102" s="118" t="s">
        <v>763</v>
      </c>
      <c r="C102" s="119">
        <v>50000</v>
      </c>
      <c r="D102" s="120"/>
      <c r="E102" s="126">
        <f t="shared" si="1"/>
        <v>6620555</v>
      </c>
      <c r="F102" s="137" t="s">
        <v>953</v>
      </c>
    </row>
    <row r="103" spans="1:6" x14ac:dyDescent="0.45">
      <c r="A103" s="136" t="s">
        <v>762</v>
      </c>
      <c r="B103" s="118" t="s">
        <v>761</v>
      </c>
      <c r="C103" s="119">
        <v>50000</v>
      </c>
      <c r="D103" s="120"/>
      <c r="E103" s="126">
        <f t="shared" si="1"/>
        <v>6670555</v>
      </c>
      <c r="F103" s="137" t="s">
        <v>953</v>
      </c>
    </row>
    <row r="104" spans="1:6" x14ac:dyDescent="0.45">
      <c r="A104" s="136" t="s">
        <v>760</v>
      </c>
      <c r="B104" s="118" t="s">
        <v>759</v>
      </c>
      <c r="C104" s="119">
        <v>50000</v>
      </c>
      <c r="D104" s="120"/>
      <c r="E104" s="126">
        <f t="shared" si="1"/>
        <v>6720555</v>
      </c>
      <c r="F104" s="137" t="s">
        <v>953</v>
      </c>
    </row>
    <row r="105" spans="1:6" x14ac:dyDescent="0.45">
      <c r="A105" s="136" t="s">
        <v>758</v>
      </c>
      <c r="B105" s="118" t="s">
        <v>651</v>
      </c>
      <c r="C105" s="119">
        <v>50000</v>
      </c>
      <c r="D105" s="120"/>
      <c r="E105" s="126">
        <f t="shared" si="1"/>
        <v>6770555</v>
      </c>
      <c r="F105" s="137" t="s">
        <v>953</v>
      </c>
    </row>
    <row r="106" spans="1:6" x14ac:dyDescent="0.45">
      <c r="A106" s="136" t="s">
        <v>757</v>
      </c>
      <c r="B106" s="118" t="s">
        <v>756</v>
      </c>
      <c r="C106" s="119">
        <v>50000</v>
      </c>
      <c r="D106" s="120"/>
      <c r="E106" s="126">
        <f t="shared" si="1"/>
        <v>6820555</v>
      </c>
      <c r="F106" s="137" t="s">
        <v>953</v>
      </c>
    </row>
    <row r="107" spans="1:6" x14ac:dyDescent="0.45">
      <c r="A107" s="136" t="s">
        <v>755</v>
      </c>
      <c r="B107" s="118" t="s">
        <v>620</v>
      </c>
      <c r="C107" s="119">
        <v>50000</v>
      </c>
      <c r="D107" s="120"/>
      <c r="E107" s="126">
        <f t="shared" si="1"/>
        <v>6870555</v>
      </c>
      <c r="F107" s="137" t="s">
        <v>953</v>
      </c>
    </row>
    <row r="108" spans="1:6" x14ac:dyDescent="0.45">
      <c r="A108" s="136" t="s">
        <v>754</v>
      </c>
      <c r="B108" s="118" t="s">
        <v>215</v>
      </c>
      <c r="C108" s="119">
        <v>50000</v>
      </c>
      <c r="D108" s="120"/>
      <c r="E108" s="126">
        <f t="shared" si="1"/>
        <v>6920555</v>
      </c>
      <c r="F108" s="137" t="s">
        <v>953</v>
      </c>
    </row>
    <row r="109" spans="1:6" x14ac:dyDescent="0.45">
      <c r="A109" s="136" t="s">
        <v>753</v>
      </c>
      <c r="B109" s="118" t="s">
        <v>752</v>
      </c>
      <c r="C109" s="119">
        <v>50000</v>
      </c>
      <c r="D109" s="120"/>
      <c r="E109" s="126">
        <f t="shared" si="1"/>
        <v>6970555</v>
      </c>
      <c r="F109" s="137" t="s">
        <v>953</v>
      </c>
    </row>
    <row r="110" spans="1:6" x14ac:dyDescent="0.45">
      <c r="A110" s="136" t="s">
        <v>751</v>
      </c>
      <c r="B110" s="118" t="s">
        <v>44</v>
      </c>
      <c r="C110" s="119">
        <v>50000</v>
      </c>
      <c r="D110" s="120"/>
      <c r="E110" s="126">
        <f t="shared" si="1"/>
        <v>7020555</v>
      </c>
      <c r="F110" s="137" t="s">
        <v>953</v>
      </c>
    </row>
    <row r="111" spans="1:6" x14ac:dyDescent="0.45">
      <c r="A111" s="136" t="s">
        <v>750</v>
      </c>
      <c r="B111" s="118" t="s">
        <v>27</v>
      </c>
      <c r="C111" s="127"/>
      <c r="D111" s="119">
        <v>-30000</v>
      </c>
      <c r="E111" s="126">
        <f t="shared" si="1"/>
        <v>6990555</v>
      </c>
      <c r="F111" s="137" t="s">
        <v>457</v>
      </c>
    </row>
    <row r="112" spans="1:6" x14ac:dyDescent="0.45">
      <c r="A112" s="136" t="s">
        <v>749</v>
      </c>
      <c r="B112" s="118" t="s">
        <v>431</v>
      </c>
      <c r="C112" s="127"/>
      <c r="D112" s="119">
        <v>-100000</v>
      </c>
      <c r="E112" s="126">
        <f t="shared" si="1"/>
        <v>6890555</v>
      </c>
      <c r="F112" s="137" t="s">
        <v>457</v>
      </c>
    </row>
    <row r="113" spans="1:6" x14ac:dyDescent="0.45">
      <c r="A113" s="136" t="s">
        <v>748</v>
      </c>
      <c r="B113" s="118" t="s">
        <v>952</v>
      </c>
      <c r="C113" s="127"/>
      <c r="D113" s="119">
        <v>-60000</v>
      </c>
      <c r="E113" s="126">
        <f t="shared" si="1"/>
        <v>6830555</v>
      </c>
      <c r="F113" s="137" t="s">
        <v>457</v>
      </c>
    </row>
    <row r="114" spans="1:6" x14ac:dyDescent="0.45">
      <c r="A114" s="136" t="s">
        <v>747</v>
      </c>
      <c r="B114" s="118" t="s">
        <v>561</v>
      </c>
      <c r="C114" s="119">
        <v>800000</v>
      </c>
      <c r="D114" s="120"/>
      <c r="E114" s="126">
        <f t="shared" si="1"/>
        <v>7630555</v>
      </c>
      <c r="F114" s="137" t="s">
        <v>953</v>
      </c>
    </row>
    <row r="115" spans="1:6" x14ac:dyDescent="0.45">
      <c r="A115" s="136" t="s">
        <v>746</v>
      </c>
      <c r="B115" s="118" t="s">
        <v>596</v>
      </c>
      <c r="C115" s="119">
        <v>50000</v>
      </c>
      <c r="D115" s="120"/>
      <c r="E115" s="126">
        <f t="shared" si="1"/>
        <v>7680555</v>
      </c>
      <c r="F115" s="137" t="s">
        <v>953</v>
      </c>
    </row>
    <row r="116" spans="1:6" x14ac:dyDescent="0.45">
      <c r="A116" s="136" t="s">
        <v>745</v>
      </c>
      <c r="B116" s="118" t="s">
        <v>948</v>
      </c>
      <c r="C116" s="119">
        <v>450</v>
      </c>
      <c r="D116" s="120"/>
      <c r="E116" s="126">
        <f t="shared" si="1"/>
        <v>7681005</v>
      </c>
      <c r="F116" s="137" t="s">
        <v>457</v>
      </c>
    </row>
    <row r="117" spans="1:6" x14ac:dyDescent="0.45">
      <c r="A117" s="136" t="s">
        <v>744</v>
      </c>
      <c r="B117" s="118" t="s">
        <v>622</v>
      </c>
      <c r="C117" s="119">
        <v>50000</v>
      </c>
      <c r="D117" s="120"/>
      <c r="E117" s="126">
        <f t="shared" si="1"/>
        <v>7731005</v>
      </c>
      <c r="F117" s="137" t="s">
        <v>953</v>
      </c>
    </row>
    <row r="118" spans="1:6" x14ac:dyDescent="0.45">
      <c r="A118" s="136" t="s">
        <v>743</v>
      </c>
      <c r="B118" s="118" t="s">
        <v>742</v>
      </c>
      <c r="C118" s="119">
        <v>50000</v>
      </c>
      <c r="D118" s="120"/>
      <c r="E118" s="126">
        <f t="shared" si="1"/>
        <v>7781005</v>
      </c>
      <c r="F118" s="137" t="s">
        <v>953</v>
      </c>
    </row>
    <row r="119" spans="1:6" x14ac:dyDescent="0.45">
      <c r="A119" s="136" t="s">
        <v>741</v>
      </c>
      <c r="B119" s="118" t="s">
        <v>740</v>
      </c>
      <c r="C119" s="119">
        <v>50000</v>
      </c>
      <c r="D119" s="120"/>
      <c r="E119" s="126">
        <f t="shared" si="1"/>
        <v>7831005</v>
      </c>
      <c r="F119" s="137" t="s">
        <v>953</v>
      </c>
    </row>
    <row r="120" spans="1:6" x14ac:dyDescent="0.45">
      <c r="A120" s="136" t="s">
        <v>739</v>
      </c>
      <c r="B120" s="118" t="s">
        <v>738</v>
      </c>
      <c r="C120" s="119">
        <v>50000</v>
      </c>
      <c r="D120" s="120"/>
      <c r="E120" s="126">
        <f t="shared" si="1"/>
        <v>7881005</v>
      </c>
      <c r="F120" s="137" t="s">
        <v>953</v>
      </c>
    </row>
    <row r="121" spans="1:6" x14ac:dyDescent="0.45">
      <c r="A121" s="136" t="s">
        <v>737</v>
      </c>
      <c r="B121" s="118" t="s">
        <v>955</v>
      </c>
      <c r="C121" s="119">
        <v>50000</v>
      </c>
      <c r="D121" s="120"/>
      <c r="E121" s="126">
        <f t="shared" si="1"/>
        <v>7931005</v>
      </c>
      <c r="F121" s="137" t="s">
        <v>953</v>
      </c>
    </row>
    <row r="122" spans="1:6" x14ac:dyDescent="0.45">
      <c r="A122" s="136" t="s">
        <v>736</v>
      </c>
      <c r="B122" s="118" t="s">
        <v>735</v>
      </c>
      <c r="C122" s="127"/>
      <c r="D122" s="119">
        <v>-103000</v>
      </c>
      <c r="E122" s="126">
        <f t="shared" si="1"/>
        <v>7828005</v>
      </c>
      <c r="F122" s="137" t="s">
        <v>457</v>
      </c>
    </row>
    <row r="123" spans="1:6" x14ac:dyDescent="0.45">
      <c r="A123" s="136" t="s">
        <v>734</v>
      </c>
      <c r="B123" s="118" t="s">
        <v>733</v>
      </c>
      <c r="C123" s="119">
        <v>50000</v>
      </c>
      <c r="D123" s="120"/>
      <c r="E123" s="126">
        <f t="shared" si="1"/>
        <v>7878005</v>
      </c>
      <c r="F123" s="137" t="s">
        <v>953</v>
      </c>
    </row>
    <row r="124" spans="1:6" x14ac:dyDescent="0.45">
      <c r="A124" s="136" t="s">
        <v>732</v>
      </c>
      <c r="B124" s="118" t="s">
        <v>645</v>
      </c>
      <c r="C124" s="119">
        <v>50000</v>
      </c>
      <c r="D124" s="120"/>
      <c r="E124" s="126">
        <f t="shared" si="1"/>
        <v>7928005</v>
      </c>
      <c r="F124" s="137" t="s">
        <v>953</v>
      </c>
    </row>
    <row r="125" spans="1:6" x14ac:dyDescent="0.45">
      <c r="A125" s="136" t="s">
        <v>731</v>
      </c>
      <c r="B125" s="118" t="s">
        <v>730</v>
      </c>
      <c r="C125" s="119">
        <v>50000</v>
      </c>
      <c r="D125" s="120"/>
      <c r="E125" s="126">
        <f t="shared" si="1"/>
        <v>7978005</v>
      </c>
      <c r="F125" s="137" t="s">
        <v>953</v>
      </c>
    </row>
    <row r="126" spans="1:6" x14ac:dyDescent="0.45">
      <c r="A126" s="136" t="s">
        <v>729</v>
      </c>
      <c r="B126" s="118" t="s">
        <v>933</v>
      </c>
      <c r="C126" s="127"/>
      <c r="D126" s="119">
        <v>-436000</v>
      </c>
      <c r="E126" s="126">
        <f t="shared" si="1"/>
        <v>7542005</v>
      </c>
      <c r="F126" s="137" t="s">
        <v>934</v>
      </c>
    </row>
    <row r="127" spans="1:6" x14ac:dyDescent="0.45">
      <c r="A127" s="136" t="s">
        <v>728</v>
      </c>
      <c r="B127" s="118" t="s">
        <v>936</v>
      </c>
      <c r="C127" s="127"/>
      <c r="D127" s="119">
        <v>-128500</v>
      </c>
      <c r="E127" s="126">
        <f t="shared" si="1"/>
        <v>7413505</v>
      </c>
      <c r="F127" s="137" t="s">
        <v>934</v>
      </c>
    </row>
    <row r="128" spans="1:6" x14ac:dyDescent="0.45">
      <c r="A128" s="136" t="s">
        <v>727</v>
      </c>
      <c r="B128" s="118" t="s">
        <v>935</v>
      </c>
      <c r="C128" s="127"/>
      <c r="D128" s="119">
        <v>-68250</v>
      </c>
      <c r="E128" s="126">
        <f t="shared" si="1"/>
        <v>7345255</v>
      </c>
      <c r="F128" s="137" t="s">
        <v>934</v>
      </c>
    </row>
    <row r="129" spans="1:6" x14ac:dyDescent="0.45">
      <c r="A129" s="136" t="s">
        <v>726</v>
      </c>
      <c r="B129" s="118" t="s">
        <v>725</v>
      </c>
      <c r="C129" s="127"/>
      <c r="D129" s="119">
        <v>-1400000</v>
      </c>
      <c r="E129" s="126">
        <f t="shared" si="1"/>
        <v>5945255</v>
      </c>
      <c r="F129" s="137" t="s">
        <v>919</v>
      </c>
    </row>
    <row r="130" spans="1:6" x14ac:dyDescent="0.45">
      <c r="A130" s="136" t="s">
        <v>724</v>
      </c>
      <c r="B130" s="118" t="s">
        <v>723</v>
      </c>
      <c r="C130" s="127"/>
      <c r="D130" s="119">
        <v>-100000</v>
      </c>
      <c r="E130" s="126">
        <f t="shared" si="1"/>
        <v>5845255</v>
      </c>
      <c r="F130" s="137" t="s">
        <v>457</v>
      </c>
    </row>
    <row r="131" spans="1:6" x14ac:dyDescent="0.45">
      <c r="A131" s="136" t="s">
        <v>722</v>
      </c>
      <c r="B131" s="118" t="s">
        <v>948</v>
      </c>
      <c r="C131" s="119">
        <v>604</v>
      </c>
      <c r="D131" s="120"/>
      <c r="E131" s="126">
        <f t="shared" si="1"/>
        <v>5845859</v>
      </c>
      <c r="F131" s="137" t="s">
        <v>457</v>
      </c>
    </row>
    <row r="132" spans="1:6" x14ac:dyDescent="0.45">
      <c r="A132" s="136" t="s">
        <v>721</v>
      </c>
      <c r="B132" s="118" t="s">
        <v>244</v>
      </c>
      <c r="C132" s="127"/>
      <c r="D132" s="119">
        <v>-88000</v>
      </c>
      <c r="E132" s="126">
        <f t="shared" si="1"/>
        <v>5757859</v>
      </c>
      <c r="F132" s="137" t="s">
        <v>457</v>
      </c>
    </row>
    <row r="133" spans="1:6" x14ac:dyDescent="0.45">
      <c r="A133" s="136" t="s">
        <v>720</v>
      </c>
      <c r="B133" s="118" t="s">
        <v>938</v>
      </c>
      <c r="C133" s="127"/>
      <c r="D133" s="119">
        <v>-172000</v>
      </c>
      <c r="E133" s="126">
        <f t="shared" ref="E133:E196" si="2">+E132+C133+D133</f>
        <v>5585859</v>
      </c>
      <c r="F133" s="137" t="s">
        <v>934</v>
      </c>
    </row>
    <row r="134" spans="1:6" x14ac:dyDescent="0.45">
      <c r="A134" s="136" t="s">
        <v>719</v>
      </c>
      <c r="B134" s="118" t="s">
        <v>937</v>
      </c>
      <c r="C134" s="127"/>
      <c r="D134" s="119">
        <v>-96000</v>
      </c>
      <c r="E134" s="126">
        <f t="shared" si="2"/>
        <v>5489859</v>
      </c>
      <c r="F134" s="137" t="s">
        <v>934</v>
      </c>
    </row>
    <row r="135" spans="1:6" x14ac:dyDescent="0.45">
      <c r="A135" s="136" t="s">
        <v>718</v>
      </c>
      <c r="B135" s="118" t="s">
        <v>452</v>
      </c>
      <c r="C135" s="127"/>
      <c r="D135" s="119">
        <v>-600000</v>
      </c>
      <c r="E135" s="126">
        <f t="shared" si="2"/>
        <v>4889859</v>
      </c>
      <c r="F135" s="137" t="s">
        <v>457</v>
      </c>
    </row>
    <row r="136" spans="1:6" x14ac:dyDescent="0.45">
      <c r="A136" s="136" t="s">
        <v>717</v>
      </c>
      <c r="B136" s="118" t="s">
        <v>948</v>
      </c>
      <c r="C136" s="119">
        <v>372</v>
      </c>
      <c r="D136" s="120"/>
      <c r="E136" s="126">
        <f t="shared" si="2"/>
        <v>4890231</v>
      </c>
      <c r="F136" s="137" t="s">
        <v>457</v>
      </c>
    </row>
    <row r="137" spans="1:6" x14ac:dyDescent="0.45">
      <c r="A137" s="136" t="s">
        <v>716</v>
      </c>
      <c r="B137" s="118" t="s">
        <v>940</v>
      </c>
      <c r="C137" s="127"/>
      <c r="D137" s="119">
        <v>-171900</v>
      </c>
      <c r="E137" s="126">
        <f t="shared" si="2"/>
        <v>4718331</v>
      </c>
      <c r="F137" s="137" t="s">
        <v>934</v>
      </c>
    </row>
    <row r="138" spans="1:6" x14ac:dyDescent="0.45">
      <c r="A138" s="136" t="s">
        <v>715</v>
      </c>
      <c r="B138" s="118" t="s">
        <v>939</v>
      </c>
      <c r="C138" s="127"/>
      <c r="D138" s="119">
        <v>-139500</v>
      </c>
      <c r="E138" s="126">
        <f t="shared" si="2"/>
        <v>4578831</v>
      </c>
      <c r="F138" s="137" t="s">
        <v>934</v>
      </c>
    </row>
    <row r="139" spans="1:6" x14ac:dyDescent="0.45">
      <c r="A139" s="136" t="s">
        <v>714</v>
      </c>
      <c r="B139" s="118" t="s">
        <v>713</v>
      </c>
      <c r="C139" s="127"/>
      <c r="D139" s="119">
        <v>-100000</v>
      </c>
      <c r="E139" s="126">
        <f t="shared" si="2"/>
        <v>4478831</v>
      </c>
      <c r="F139" s="137" t="s">
        <v>457</v>
      </c>
    </row>
    <row r="140" spans="1:6" x14ac:dyDescent="0.45">
      <c r="A140" s="136" t="s">
        <v>712</v>
      </c>
      <c r="B140" s="118" t="s">
        <v>948</v>
      </c>
      <c r="C140" s="119">
        <v>392</v>
      </c>
      <c r="D140" s="120"/>
      <c r="E140" s="126">
        <f t="shared" si="2"/>
        <v>4479223</v>
      </c>
      <c r="F140" s="137" t="s">
        <v>457</v>
      </c>
    </row>
    <row r="141" spans="1:6" x14ac:dyDescent="0.45">
      <c r="A141" s="136" t="s">
        <v>711</v>
      </c>
      <c r="B141" s="118" t="s">
        <v>958</v>
      </c>
      <c r="C141" s="119">
        <v>50000</v>
      </c>
      <c r="D141" s="120"/>
      <c r="E141" s="126">
        <f t="shared" si="2"/>
        <v>4529223</v>
      </c>
      <c r="F141" s="137" t="s">
        <v>953</v>
      </c>
    </row>
    <row r="142" spans="1:6" x14ac:dyDescent="0.45">
      <c r="A142" s="136" t="s">
        <v>710</v>
      </c>
      <c r="B142" s="118" t="s">
        <v>59</v>
      </c>
      <c r="C142" s="119">
        <v>280000</v>
      </c>
      <c r="D142" s="120"/>
      <c r="E142" s="126">
        <f t="shared" si="2"/>
        <v>4809223</v>
      </c>
      <c r="F142" s="137" t="s">
        <v>892</v>
      </c>
    </row>
    <row r="143" spans="1:6" x14ac:dyDescent="0.45">
      <c r="A143" s="136" t="s">
        <v>709</v>
      </c>
      <c r="B143" s="118" t="s">
        <v>708</v>
      </c>
      <c r="C143" s="127"/>
      <c r="D143" s="119">
        <v>-190000</v>
      </c>
      <c r="E143" s="126">
        <f t="shared" si="2"/>
        <v>4619223</v>
      </c>
      <c r="F143" s="137" t="s">
        <v>949</v>
      </c>
    </row>
    <row r="144" spans="1:6" x14ac:dyDescent="0.45">
      <c r="A144" s="136" t="s">
        <v>707</v>
      </c>
      <c r="B144" s="118" t="s">
        <v>706</v>
      </c>
      <c r="C144" s="127"/>
      <c r="D144" s="119">
        <v>-1367000</v>
      </c>
      <c r="E144" s="126">
        <f t="shared" si="2"/>
        <v>3252223</v>
      </c>
      <c r="F144" s="137" t="s">
        <v>949</v>
      </c>
    </row>
    <row r="145" spans="1:6" x14ac:dyDescent="0.45">
      <c r="A145" s="136" t="s">
        <v>705</v>
      </c>
      <c r="B145" s="118" t="s">
        <v>704</v>
      </c>
      <c r="C145" s="127"/>
      <c r="D145" s="119">
        <v>-532500</v>
      </c>
      <c r="E145" s="126">
        <f t="shared" si="2"/>
        <v>2719723</v>
      </c>
      <c r="F145" s="137" t="s">
        <v>949</v>
      </c>
    </row>
    <row r="146" spans="1:6" x14ac:dyDescent="0.45">
      <c r="A146" s="136" t="s">
        <v>703</v>
      </c>
      <c r="B146" s="118" t="s">
        <v>948</v>
      </c>
      <c r="C146" s="119">
        <v>307</v>
      </c>
      <c r="D146" s="120"/>
      <c r="E146" s="126">
        <f t="shared" si="2"/>
        <v>2720030</v>
      </c>
      <c r="F146" s="137" t="s">
        <v>457</v>
      </c>
    </row>
    <row r="147" spans="1:6" x14ac:dyDescent="0.45">
      <c r="A147" s="136" t="s">
        <v>702</v>
      </c>
      <c r="B147" s="118" t="s">
        <v>910</v>
      </c>
      <c r="C147" s="119">
        <v>280000</v>
      </c>
      <c r="D147" s="120"/>
      <c r="E147" s="126">
        <f t="shared" si="2"/>
        <v>3000030</v>
      </c>
      <c r="F147" s="137" t="s">
        <v>892</v>
      </c>
    </row>
    <row r="148" spans="1:6" x14ac:dyDescent="0.45">
      <c r="A148" s="136" t="s">
        <v>701</v>
      </c>
      <c r="B148" s="118" t="s">
        <v>915</v>
      </c>
      <c r="C148" s="119">
        <v>500000</v>
      </c>
      <c r="D148" s="120"/>
      <c r="E148" s="126">
        <f t="shared" si="2"/>
        <v>3500030</v>
      </c>
      <c r="F148" s="137" t="s">
        <v>892</v>
      </c>
    </row>
    <row r="149" spans="1:6" x14ac:dyDescent="0.45">
      <c r="A149" s="136" t="s">
        <v>700</v>
      </c>
      <c r="B149" s="118" t="s">
        <v>47</v>
      </c>
      <c r="C149" s="119">
        <v>280000</v>
      </c>
      <c r="D149" s="120"/>
      <c r="E149" s="126">
        <f t="shared" si="2"/>
        <v>3780030</v>
      </c>
      <c r="F149" s="137" t="s">
        <v>892</v>
      </c>
    </row>
    <row r="150" spans="1:6" x14ac:dyDescent="0.45">
      <c r="A150" s="136" t="s">
        <v>699</v>
      </c>
      <c r="B150" s="118" t="s">
        <v>204</v>
      </c>
      <c r="C150" s="119">
        <v>280000</v>
      </c>
      <c r="D150" s="120"/>
      <c r="E150" s="126">
        <f t="shared" si="2"/>
        <v>4060030</v>
      </c>
      <c r="F150" s="137" t="s">
        <v>892</v>
      </c>
    </row>
    <row r="151" spans="1:6" x14ac:dyDescent="0.45">
      <c r="A151" s="136" t="s">
        <v>698</v>
      </c>
      <c r="B151" s="118" t="s">
        <v>673</v>
      </c>
      <c r="C151" s="127"/>
      <c r="D151" s="119">
        <v>-43000</v>
      </c>
      <c r="E151" s="126">
        <f t="shared" si="2"/>
        <v>4017030</v>
      </c>
      <c r="F151" s="137" t="s">
        <v>457</v>
      </c>
    </row>
    <row r="152" spans="1:6" x14ac:dyDescent="0.45">
      <c r="A152" s="136" t="s">
        <v>697</v>
      </c>
      <c r="B152" s="118" t="s">
        <v>887</v>
      </c>
      <c r="C152" s="119">
        <v>280000</v>
      </c>
      <c r="D152" s="120"/>
      <c r="E152" s="126">
        <f t="shared" si="2"/>
        <v>4297030</v>
      </c>
      <c r="F152" s="137" t="s">
        <v>888</v>
      </c>
    </row>
    <row r="153" spans="1:6" x14ac:dyDescent="0.45">
      <c r="A153" s="136" t="s">
        <v>697</v>
      </c>
      <c r="B153" s="118" t="s">
        <v>904</v>
      </c>
      <c r="C153" s="119">
        <v>780000</v>
      </c>
      <c r="D153" s="120"/>
      <c r="E153" s="126">
        <f t="shared" si="2"/>
        <v>5077030</v>
      </c>
      <c r="F153" s="137" t="s">
        <v>892</v>
      </c>
    </row>
    <row r="154" spans="1:6" x14ac:dyDescent="0.45">
      <c r="A154" s="136" t="s">
        <v>696</v>
      </c>
      <c r="B154" s="118" t="s">
        <v>60</v>
      </c>
      <c r="C154" s="119">
        <v>500000</v>
      </c>
      <c r="D154" s="120"/>
      <c r="E154" s="126">
        <f t="shared" si="2"/>
        <v>5577030</v>
      </c>
      <c r="F154" s="137" t="s">
        <v>892</v>
      </c>
    </row>
    <row r="155" spans="1:6" x14ac:dyDescent="0.45">
      <c r="A155" s="136" t="s">
        <v>695</v>
      </c>
      <c r="B155" s="118" t="s">
        <v>165</v>
      </c>
      <c r="C155" s="119">
        <v>280000</v>
      </c>
      <c r="D155" s="120"/>
      <c r="E155" s="126">
        <f t="shared" si="2"/>
        <v>5857030</v>
      </c>
      <c r="F155" s="137" t="s">
        <v>892</v>
      </c>
    </row>
    <row r="156" spans="1:6" x14ac:dyDescent="0.45">
      <c r="A156" s="136" t="s">
        <v>694</v>
      </c>
      <c r="B156" s="118" t="s">
        <v>143</v>
      </c>
      <c r="C156" s="119">
        <v>280000</v>
      </c>
      <c r="D156" s="120"/>
      <c r="E156" s="126">
        <f t="shared" si="2"/>
        <v>6137030</v>
      </c>
      <c r="F156" s="137" t="s">
        <v>892</v>
      </c>
    </row>
    <row r="157" spans="1:6" x14ac:dyDescent="0.45">
      <c r="A157" s="136" t="s">
        <v>693</v>
      </c>
      <c r="B157" s="118" t="s">
        <v>912</v>
      </c>
      <c r="C157" s="119">
        <v>500000</v>
      </c>
      <c r="D157" s="120"/>
      <c r="E157" s="126">
        <f t="shared" si="2"/>
        <v>6637030</v>
      </c>
      <c r="F157" s="137" t="s">
        <v>892</v>
      </c>
    </row>
    <row r="158" spans="1:6" x14ac:dyDescent="0.45">
      <c r="A158" s="136" t="s">
        <v>692</v>
      </c>
      <c r="B158" s="118" t="s">
        <v>917</v>
      </c>
      <c r="C158" s="119">
        <v>280000</v>
      </c>
      <c r="D158" s="120"/>
      <c r="E158" s="126">
        <f t="shared" si="2"/>
        <v>6917030</v>
      </c>
      <c r="F158" s="137" t="s">
        <v>892</v>
      </c>
    </row>
    <row r="159" spans="1:6" x14ac:dyDescent="0.45">
      <c r="A159" s="136" t="s">
        <v>691</v>
      </c>
      <c r="B159" s="118" t="s">
        <v>145</v>
      </c>
      <c r="C159" s="119">
        <v>280000</v>
      </c>
      <c r="D159" s="120"/>
      <c r="E159" s="126">
        <f t="shared" si="2"/>
        <v>7197030</v>
      </c>
      <c r="F159" s="137" t="s">
        <v>892</v>
      </c>
    </row>
    <row r="160" spans="1:6" x14ac:dyDescent="0.45">
      <c r="A160" s="136" t="s">
        <v>690</v>
      </c>
      <c r="B160" s="118" t="s">
        <v>947</v>
      </c>
      <c r="C160" s="119">
        <v>26238513</v>
      </c>
      <c r="D160" s="120"/>
      <c r="E160" s="126">
        <f t="shared" si="2"/>
        <v>33435543</v>
      </c>
      <c r="F160" s="137" t="s">
        <v>457</v>
      </c>
    </row>
    <row r="161" spans="1:6" x14ac:dyDescent="0.45">
      <c r="A161" s="136" t="s">
        <v>689</v>
      </c>
      <c r="B161" s="118" t="s">
        <v>942</v>
      </c>
      <c r="C161" s="127"/>
      <c r="D161" s="119">
        <v>-166700</v>
      </c>
      <c r="E161" s="126">
        <f t="shared" si="2"/>
        <v>33268843</v>
      </c>
      <c r="F161" s="137" t="s">
        <v>934</v>
      </c>
    </row>
    <row r="162" spans="1:6" x14ac:dyDescent="0.45">
      <c r="A162" s="136" t="s">
        <v>688</v>
      </c>
      <c r="B162" s="118" t="s">
        <v>941</v>
      </c>
      <c r="C162" s="127"/>
      <c r="D162" s="119">
        <v>-180500</v>
      </c>
      <c r="E162" s="126">
        <f t="shared" si="2"/>
        <v>33088343</v>
      </c>
      <c r="F162" s="137" t="s">
        <v>934</v>
      </c>
    </row>
    <row r="163" spans="1:6" x14ac:dyDescent="0.45">
      <c r="A163" s="136" t="s">
        <v>687</v>
      </c>
      <c r="B163" s="118" t="s">
        <v>686</v>
      </c>
      <c r="C163" s="127"/>
      <c r="D163" s="119">
        <v>-100000</v>
      </c>
      <c r="E163" s="126">
        <f t="shared" si="2"/>
        <v>32988343</v>
      </c>
      <c r="F163" s="137" t="s">
        <v>457</v>
      </c>
    </row>
    <row r="164" spans="1:6" x14ac:dyDescent="0.45">
      <c r="A164" s="136" t="s">
        <v>685</v>
      </c>
      <c r="B164" s="118" t="s">
        <v>684</v>
      </c>
      <c r="C164" s="119">
        <v>500000</v>
      </c>
      <c r="D164" s="120"/>
      <c r="E164" s="126">
        <f t="shared" si="2"/>
        <v>33488343</v>
      </c>
      <c r="F164" s="137" t="s">
        <v>892</v>
      </c>
    </row>
    <row r="165" spans="1:6" x14ac:dyDescent="0.45">
      <c r="A165" s="136" t="s">
        <v>683</v>
      </c>
      <c r="B165" s="118" t="s">
        <v>948</v>
      </c>
      <c r="C165" s="119">
        <v>820</v>
      </c>
      <c r="D165" s="120"/>
      <c r="E165" s="126">
        <f t="shared" si="2"/>
        <v>33489163</v>
      </c>
      <c r="F165" s="137" t="s">
        <v>457</v>
      </c>
    </row>
    <row r="166" spans="1:6" x14ac:dyDescent="0.45">
      <c r="A166" s="136" t="s">
        <v>682</v>
      </c>
      <c r="B166" s="118" t="s">
        <v>44</v>
      </c>
      <c r="C166" s="119">
        <v>280000</v>
      </c>
      <c r="D166" s="120"/>
      <c r="E166" s="126">
        <f t="shared" si="2"/>
        <v>33769163</v>
      </c>
      <c r="F166" s="137" t="s">
        <v>892</v>
      </c>
    </row>
    <row r="167" spans="1:6" x14ac:dyDescent="0.45">
      <c r="A167" s="136" t="s">
        <v>681</v>
      </c>
      <c r="B167" s="118" t="s">
        <v>232</v>
      </c>
      <c r="C167" s="119">
        <v>280000</v>
      </c>
      <c r="D167" s="120"/>
      <c r="E167" s="126">
        <f t="shared" si="2"/>
        <v>34049163</v>
      </c>
      <c r="F167" s="137" t="s">
        <v>892</v>
      </c>
    </row>
    <row r="168" spans="1:6" x14ac:dyDescent="0.45">
      <c r="A168" s="136" t="s">
        <v>680</v>
      </c>
      <c r="B168" s="118" t="s">
        <v>679</v>
      </c>
      <c r="C168" s="119">
        <v>1000000</v>
      </c>
      <c r="D168" s="120"/>
      <c r="E168" s="126">
        <f t="shared" si="2"/>
        <v>35049163</v>
      </c>
      <c r="F168" s="137" t="s">
        <v>892</v>
      </c>
    </row>
    <row r="169" spans="1:6" x14ac:dyDescent="0.45">
      <c r="A169" s="136" t="s">
        <v>678</v>
      </c>
      <c r="B169" s="118" t="s">
        <v>327</v>
      </c>
      <c r="C169" s="119">
        <v>3000000</v>
      </c>
      <c r="D169" s="120"/>
      <c r="E169" s="126">
        <f t="shared" si="2"/>
        <v>38049163</v>
      </c>
      <c r="F169" s="137" t="s">
        <v>892</v>
      </c>
    </row>
    <row r="170" spans="1:6" x14ac:dyDescent="0.45">
      <c r="A170" s="136" t="s">
        <v>677</v>
      </c>
      <c r="B170" s="118" t="s">
        <v>95</v>
      </c>
      <c r="C170" s="119">
        <v>1000000</v>
      </c>
      <c r="D170" s="120"/>
      <c r="E170" s="126">
        <f t="shared" si="2"/>
        <v>39049163</v>
      </c>
      <c r="F170" s="137" t="s">
        <v>892</v>
      </c>
    </row>
    <row r="171" spans="1:6" x14ac:dyDescent="0.45">
      <c r="A171" s="136" t="s">
        <v>676</v>
      </c>
      <c r="B171" s="118" t="s">
        <v>675</v>
      </c>
      <c r="C171" s="119">
        <v>1000000</v>
      </c>
      <c r="D171" s="120"/>
      <c r="E171" s="126">
        <f t="shared" si="2"/>
        <v>40049163</v>
      </c>
      <c r="F171" s="137" t="s">
        <v>892</v>
      </c>
    </row>
    <row r="172" spans="1:6" x14ac:dyDescent="0.45">
      <c r="A172" s="136" t="s">
        <v>674</v>
      </c>
      <c r="B172" s="118" t="s">
        <v>673</v>
      </c>
      <c r="C172" s="127"/>
      <c r="D172" s="119">
        <v>-25000</v>
      </c>
      <c r="E172" s="126">
        <f t="shared" si="2"/>
        <v>40024163</v>
      </c>
      <c r="F172" s="137" t="s">
        <v>457</v>
      </c>
    </row>
    <row r="173" spans="1:6" x14ac:dyDescent="0.45">
      <c r="A173" s="136" t="s">
        <v>672</v>
      </c>
      <c r="B173" s="118" t="s">
        <v>671</v>
      </c>
      <c r="C173" s="119">
        <v>500000</v>
      </c>
      <c r="D173" s="120"/>
      <c r="E173" s="126">
        <f t="shared" si="2"/>
        <v>40524163</v>
      </c>
      <c r="F173" s="137" t="s">
        <v>892</v>
      </c>
    </row>
    <row r="174" spans="1:6" x14ac:dyDescent="0.45">
      <c r="A174" s="136" t="s">
        <v>670</v>
      </c>
      <c r="B174" s="118" t="s">
        <v>159</v>
      </c>
      <c r="C174" s="119">
        <v>280000</v>
      </c>
      <c r="D174" s="120"/>
      <c r="E174" s="126">
        <f t="shared" si="2"/>
        <v>40804163</v>
      </c>
      <c r="F174" s="137" t="s">
        <v>892</v>
      </c>
    </row>
    <row r="175" spans="1:6" x14ac:dyDescent="0.45">
      <c r="A175" s="136" t="s">
        <v>669</v>
      </c>
      <c r="B175" s="118" t="s">
        <v>153</v>
      </c>
      <c r="C175" s="119">
        <v>500000</v>
      </c>
      <c r="D175" s="120"/>
      <c r="E175" s="126">
        <f t="shared" si="2"/>
        <v>41304163</v>
      </c>
      <c r="F175" s="137" t="s">
        <v>892</v>
      </c>
    </row>
    <row r="176" spans="1:6" x14ac:dyDescent="0.45">
      <c r="A176" s="136" t="s">
        <v>668</v>
      </c>
      <c r="B176" s="118" t="s">
        <v>109</v>
      </c>
      <c r="C176" s="119">
        <v>300000</v>
      </c>
      <c r="D176" s="120"/>
      <c r="E176" s="126">
        <f t="shared" si="2"/>
        <v>41604163</v>
      </c>
      <c r="F176" s="137" t="s">
        <v>892</v>
      </c>
    </row>
    <row r="177" spans="1:6" x14ac:dyDescent="0.45">
      <c r="A177" s="136" t="s">
        <v>667</v>
      </c>
      <c r="B177" s="118" t="s">
        <v>149</v>
      </c>
      <c r="C177" s="119">
        <v>1000000</v>
      </c>
      <c r="D177" s="120"/>
      <c r="E177" s="126">
        <f t="shared" si="2"/>
        <v>42604163</v>
      </c>
      <c r="F177" s="137" t="s">
        <v>892</v>
      </c>
    </row>
    <row r="178" spans="1:6" x14ac:dyDescent="0.45">
      <c r="A178" s="136" t="s">
        <v>666</v>
      </c>
      <c r="B178" s="118" t="s">
        <v>948</v>
      </c>
      <c r="C178" s="119">
        <v>3203</v>
      </c>
      <c r="D178" s="120"/>
      <c r="E178" s="126">
        <f t="shared" si="2"/>
        <v>42607366</v>
      </c>
      <c r="F178" s="137" t="s">
        <v>457</v>
      </c>
    </row>
    <row r="179" spans="1:6" x14ac:dyDescent="0.45">
      <c r="A179" s="136" t="s">
        <v>665</v>
      </c>
      <c r="B179" s="118" t="s">
        <v>125</v>
      </c>
      <c r="C179" s="119">
        <v>500000</v>
      </c>
      <c r="D179" s="120"/>
      <c r="E179" s="126">
        <f t="shared" si="2"/>
        <v>43107366</v>
      </c>
      <c r="F179" s="137" t="s">
        <v>892</v>
      </c>
    </row>
    <row r="180" spans="1:6" x14ac:dyDescent="0.45">
      <c r="A180" s="136" t="s">
        <v>664</v>
      </c>
      <c r="B180" s="118" t="s">
        <v>431</v>
      </c>
      <c r="C180" s="127"/>
      <c r="D180" s="119">
        <v>-100000</v>
      </c>
      <c r="E180" s="126">
        <f t="shared" si="2"/>
        <v>43007366</v>
      </c>
      <c r="F180" s="137" t="s">
        <v>457</v>
      </c>
    </row>
    <row r="181" spans="1:6" x14ac:dyDescent="0.45">
      <c r="A181" s="136" t="s">
        <v>663</v>
      </c>
      <c r="B181" s="118" t="s">
        <v>431</v>
      </c>
      <c r="C181" s="127"/>
      <c r="D181" s="119">
        <v>-100000</v>
      </c>
      <c r="E181" s="126">
        <f t="shared" si="2"/>
        <v>42907366</v>
      </c>
      <c r="F181" s="137" t="s">
        <v>457</v>
      </c>
    </row>
    <row r="182" spans="1:6" x14ac:dyDescent="0.45">
      <c r="A182" s="136" t="s">
        <v>662</v>
      </c>
      <c r="B182" s="118" t="s">
        <v>661</v>
      </c>
      <c r="C182" s="127"/>
      <c r="D182" s="119">
        <v>-165000</v>
      </c>
      <c r="E182" s="126">
        <f t="shared" si="2"/>
        <v>42742366</v>
      </c>
      <c r="F182" s="137" t="s">
        <v>932</v>
      </c>
    </row>
    <row r="183" spans="1:6" x14ac:dyDescent="0.45">
      <c r="A183" s="136" t="s">
        <v>660</v>
      </c>
      <c r="B183" s="118" t="s">
        <v>659</v>
      </c>
      <c r="C183" s="127"/>
      <c r="D183" s="119">
        <v>-222640</v>
      </c>
      <c r="E183" s="126">
        <f t="shared" si="2"/>
        <v>42519726</v>
      </c>
      <c r="F183" s="137" t="s">
        <v>932</v>
      </c>
    </row>
    <row r="184" spans="1:6" x14ac:dyDescent="0.45">
      <c r="A184" s="136" t="s">
        <v>658</v>
      </c>
      <c r="B184" s="118" t="s">
        <v>497</v>
      </c>
      <c r="C184" s="127"/>
      <c r="D184" s="119">
        <v>-75000</v>
      </c>
      <c r="E184" s="126">
        <f t="shared" si="2"/>
        <v>42444726</v>
      </c>
      <c r="F184" s="137" t="s">
        <v>457</v>
      </c>
    </row>
    <row r="185" spans="1:6" x14ac:dyDescent="0.45">
      <c r="A185" s="136" t="s">
        <v>657</v>
      </c>
      <c r="B185" s="118" t="s">
        <v>238</v>
      </c>
      <c r="C185" s="119">
        <v>280000</v>
      </c>
      <c r="D185" s="120"/>
      <c r="E185" s="126">
        <f t="shared" si="2"/>
        <v>42724726</v>
      </c>
      <c r="F185" s="137" t="s">
        <v>892</v>
      </c>
    </row>
    <row r="186" spans="1:6" x14ac:dyDescent="0.45">
      <c r="A186" s="136" t="s">
        <v>656</v>
      </c>
      <c r="B186" s="118" t="s">
        <v>50</v>
      </c>
      <c r="C186" s="119">
        <v>280000</v>
      </c>
      <c r="D186" s="120"/>
      <c r="E186" s="126">
        <f t="shared" si="2"/>
        <v>43004726</v>
      </c>
      <c r="F186" s="137" t="s">
        <v>892</v>
      </c>
    </row>
    <row r="187" spans="1:6" x14ac:dyDescent="0.45">
      <c r="A187" s="136" t="s">
        <v>655</v>
      </c>
      <c r="B187" s="118" t="s">
        <v>916</v>
      </c>
      <c r="C187" s="119">
        <v>500000</v>
      </c>
      <c r="D187" s="120"/>
      <c r="E187" s="126">
        <f t="shared" si="2"/>
        <v>43504726</v>
      </c>
      <c r="F187" s="137" t="s">
        <v>892</v>
      </c>
    </row>
    <row r="188" spans="1:6" x14ac:dyDescent="0.45">
      <c r="A188" s="136" t="s">
        <v>654</v>
      </c>
      <c r="B188" s="118" t="s">
        <v>190</v>
      </c>
      <c r="C188" s="119">
        <v>100000</v>
      </c>
      <c r="D188" s="120"/>
      <c r="E188" s="126">
        <f t="shared" si="2"/>
        <v>43604726</v>
      </c>
      <c r="F188" s="137" t="s">
        <v>892</v>
      </c>
    </row>
    <row r="189" spans="1:6" x14ac:dyDescent="0.45">
      <c r="A189" s="136" t="s">
        <v>653</v>
      </c>
      <c r="B189" s="118" t="s">
        <v>900</v>
      </c>
      <c r="C189" s="119">
        <v>500000</v>
      </c>
      <c r="D189" s="120"/>
      <c r="E189" s="126">
        <f t="shared" si="2"/>
        <v>44104726</v>
      </c>
      <c r="F189" s="137" t="s">
        <v>892</v>
      </c>
    </row>
    <row r="190" spans="1:6" x14ac:dyDescent="0.45">
      <c r="A190" s="136" t="s">
        <v>652</v>
      </c>
      <c r="B190" s="118" t="s">
        <v>651</v>
      </c>
      <c r="C190" s="119">
        <v>780000</v>
      </c>
      <c r="D190" s="120"/>
      <c r="E190" s="126">
        <f t="shared" si="2"/>
        <v>44884726</v>
      </c>
      <c r="F190" s="137" t="s">
        <v>892</v>
      </c>
    </row>
    <row r="191" spans="1:6" x14ac:dyDescent="0.45">
      <c r="A191" s="136" t="s">
        <v>650</v>
      </c>
      <c r="B191" s="118" t="s">
        <v>211</v>
      </c>
      <c r="C191" s="119">
        <v>280000</v>
      </c>
      <c r="D191" s="120"/>
      <c r="E191" s="126">
        <f t="shared" si="2"/>
        <v>45164726</v>
      </c>
      <c r="F191" s="137" t="s">
        <v>892</v>
      </c>
    </row>
    <row r="192" spans="1:6" x14ac:dyDescent="0.45">
      <c r="A192" s="136" t="s">
        <v>649</v>
      </c>
      <c r="B192" s="118" t="s">
        <v>121</v>
      </c>
      <c r="C192" s="119">
        <v>500000</v>
      </c>
      <c r="D192" s="120"/>
      <c r="E192" s="126">
        <f t="shared" si="2"/>
        <v>45664726</v>
      </c>
      <c r="F192" s="137" t="s">
        <v>892</v>
      </c>
    </row>
    <row r="193" spans="1:6" x14ac:dyDescent="0.45">
      <c r="A193" s="136" t="s">
        <v>648</v>
      </c>
      <c r="B193" s="118" t="s">
        <v>647</v>
      </c>
      <c r="C193" s="119">
        <v>280000</v>
      </c>
      <c r="D193" s="120"/>
      <c r="E193" s="126">
        <f t="shared" si="2"/>
        <v>45944726</v>
      </c>
      <c r="F193" s="137" t="s">
        <v>892</v>
      </c>
    </row>
    <row r="194" spans="1:6" x14ac:dyDescent="0.45">
      <c r="A194" s="136" t="s">
        <v>646</v>
      </c>
      <c r="B194" s="118" t="s">
        <v>645</v>
      </c>
      <c r="C194" s="119">
        <v>500000</v>
      </c>
      <c r="D194" s="120"/>
      <c r="E194" s="126">
        <f t="shared" si="2"/>
        <v>46444726</v>
      </c>
      <c r="F194" s="137" t="s">
        <v>892</v>
      </c>
    </row>
    <row r="195" spans="1:6" x14ac:dyDescent="0.45">
      <c r="A195" s="136" t="s">
        <v>644</v>
      </c>
      <c r="B195" s="118" t="s">
        <v>54</v>
      </c>
      <c r="C195" s="119">
        <v>300000</v>
      </c>
      <c r="D195" s="120"/>
      <c r="E195" s="126">
        <f t="shared" si="2"/>
        <v>46744726</v>
      </c>
      <c r="F195" s="137" t="s">
        <v>892</v>
      </c>
    </row>
    <row r="196" spans="1:6" x14ac:dyDescent="0.45">
      <c r="A196" s="136" t="s">
        <v>643</v>
      </c>
      <c r="B196" s="118" t="s">
        <v>45</v>
      </c>
      <c r="C196" s="119">
        <v>1000000</v>
      </c>
      <c r="D196" s="120"/>
      <c r="E196" s="126">
        <f t="shared" si="2"/>
        <v>47744726</v>
      </c>
      <c r="F196" s="137" t="s">
        <v>892</v>
      </c>
    </row>
    <row r="197" spans="1:6" x14ac:dyDescent="0.45">
      <c r="A197" s="136" t="s">
        <v>642</v>
      </c>
      <c r="B197" s="118" t="s">
        <v>93</v>
      </c>
      <c r="C197" s="119">
        <v>500000</v>
      </c>
      <c r="D197" s="120"/>
      <c r="E197" s="126">
        <f t="shared" ref="E197:E260" si="3">+E196+C197+D197</f>
        <v>48244726</v>
      </c>
      <c r="F197" s="137" t="s">
        <v>892</v>
      </c>
    </row>
    <row r="198" spans="1:6" x14ac:dyDescent="0.45">
      <c r="A198" s="136" t="s">
        <v>641</v>
      </c>
      <c r="B198" s="118" t="s">
        <v>640</v>
      </c>
      <c r="C198" s="127"/>
      <c r="D198" s="119">
        <v>-900000</v>
      </c>
      <c r="E198" s="126">
        <f t="shared" si="3"/>
        <v>47344726</v>
      </c>
      <c r="F198" s="137" t="s">
        <v>932</v>
      </c>
    </row>
    <row r="199" spans="1:6" x14ac:dyDescent="0.45">
      <c r="A199" s="136" t="s">
        <v>639</v>
      </c>
      <c r="B199" s="118" t="s">
        <v>914</v>
      </c>
      <c r="C199" s="119">
        <v>500000</v>
      </c>
      <c r="D199" s="120"/>
      <c r="E199" s="126">
        <f t="shared" si="3"/>
        <v>47844726</v>
      </c>
      <c r="F199" s="137" t="s">
        <v>892</v>
      </c>
    </row>
    <row r="200" spans="1:6" x14ac:dyDescent="0.45">
      <c r="A200" s="136" t="s">
        <v>638</v>
      </c>
      <c r="B200" s="118" t="s">
        <v>637</v>
      </c>
      <c r="C200" s="119">
        <v>300000</v>
      </c>
      <c r="D200" s="120"/>
      <c r="E200" s="126">
        <f t="shared" si="3"/>
        <v>48144726</v>
      </c>
      <c r="F200" s="137" t="s">
        <v>892</v>
      </c>
    </row>
    <row r="201" spans="1:6" x14ac:dyDescent="0.45">
      <c r="A201" s="136" t="s">
        <v>636</v>
      </c>
      <c r="B201" s="118" t="s">
        <v>161</v>
      </c>
      <c r="C201" s="119">
        <v>280000</v>
      </c>
      <c r="D201" s="120"/>
      <c r="E201" s="126">
        <f t="shared" si="3"/>
        <v>48424726</v>
      </c>
      <c r="F201" s="137" t="s">
        <v>892</v>
      </c>
    </row>
    <row r="202" spans="1:6" x14ac:dyDescent="0.45">
      <c r="A202" s="136" t="s">
        <v>635</v>
      </c>
      <c r="B202" s="118" t="s">
        <v>56</v>
      </c>
      <c r="C202" s="119">
        <v>840000</v>
      </c>
      <c r="D202" s="120"/>
      <c r="E202" s="126">
        <f t="shared" si="3"/>
        <v>49264726</v>
      </c>
      <c r="F202" s="137" t="s">
        <v>892</v>
      </c>
    </row>
    <row r="203" spans="1:6" x14ac:dyDescent="0.45">
      <c r="A203" s="136" t="s">
        <v>634</v>
      </c>
      <c r="B203" s="118" t="s">
        <v>944</v>
      </c>
      <c r="C203" s="127"/>
      <c r="D203" s="119">
        <v>-165900</v>
      </c>
      <c r="E203" s="126">
        <f t="shared" si="3"/>
        <v>49098826</v>
      </c>
      <c r="F203" s="137" t="s">
        <v>934</v>
      </c>
    </row>
    <row r="204" spans="1:6" x14ac:dyDescent="0.45">
      <c r="A204" s="136" t="s">
        <v>633</v>
      </c>
      <c r="B204" s="118" t="s">
        <v>943</v>
      </c>
      <c r="C204" s="127"/>
      <c r="D204" s="119">
        <v>-75500</v>
      </c>
      <c r="E204" s="126">
        <f t="shared" si="3"/>
        <v>49023326</v>
      </c>
      <c r="F204" s="137" t="s">
        <v>934</v>
      </c>
    </row>
    <row r="205" spans="1:6" x14ac:dyDescent="0.45">
      <c r="A205" s="136" t="s">
        <v>632</v>
      </c>
      <c r="B205" s="118" t="s">
        <v>631</v>
      </c>
      <c r="C205" s="127"/>
      <c r="D205" s="119">
        <v>-2992000</v>
      </c>
      <c r="E205" s="126">
        <f t="shared" si="3"/>
        <v>46031326</v>
      </c>
      <c r="F205" s="137" t="s">
        <v>932</v>
      </c>
    </row>
    <row r="206" spans="1:6" x14ac:dyDescent="0.45">
      <c r="A206" s="136" t="s">
        <v>630</v>
      </c>
      <c r="B206" s="118" t="s">
        <v>629</v>
      </c>
      <c r="C206" s="119">
        <v>300000</v>
      </c>
      <c r="D206" s="120"/>
      <c r="E206" s="126">
        <f t="shared" si="3"/>
        <v>46331326</v>
      </c>
      <c r="F206" s="137" t="s">
        <v>880</v>
      </c>
    </row>
    <row r="207" spans="1:6" x14ac:dyDescent="0.45">
      <c r="A207" s="136" t="s">
        <v>628</v>
      </c>
      <c r="B207" s="118" t="s">
        <v>627</v>
      </c>
      <c r="C207" s="119">
        <v>300000</v>
      </c>
      <c r="D207" s="120"/>
      <c r="E207" s="126">
        <f t="shared" si="3"/>
        <v>46631326</v>
      </c>
      <c r="F207" s="137" t="s">
        <v>880</v>
      </c>
    </row>
    <row r="208" spans="1:6" x14ac:dyDescent="0.45">
      <c r="A208" s="136" t="s">
        <v>626</v>
      </c>
      <c r="B208" s="118" t="s">
        <v>131</v>
      </c>
      <c r="C208" s="119">
        <v>280000</v>
      </c>
      <c r="D208" s="120"/>
      <c r="E208" s="126">
        <f t="shared" si="3"/>
        <v>46911326</v>
      </c>
      <c r="F208" s="137" t="s">
        <v>892</v>
      </c>
    </row>
    <row r="209" spans="1:6" x14ac:dyDescent="0.45">
      <c r="A209" s="136" t="s">
        <v>625</v>
      </c>
      <c r="B209" s="118" t="s">
        <v>901</v>
      </c>
      <c r="C209" s="119">
        <v>280000</v>
      </c>
      <c r="D209" s="120"/>
      <c r="E209" s="126">
        <f t="shared" si="3"/>
        <v>47191326</v>
      </c>
      <c r="F209" s="137" t="s">
        <v>892</v>
      </c>
    </row>
    <row r="210" spans="1:6" x14ac:dyDescent="0.45">
      <c r="A210" s="136" t="s">
        <v>624</v>
      </c>
      <c r="B210" s="118" t="s">
        <v>948</v>
      </c>
      <c r="C210" s="119">
        <v>2926</v>
      </c>
      <c r="D210" s="120"/>
      <c r="E210" s="126">
        <f t="shared" si="3"/>
        <v>47194252</v>
      </c>
      <c r="F210" s="137" t="s">
        <v>457</v>
      </c>
    </row>
    <row r="211" spans="1:6" x14ac:dyDescent="0.45">
      <c r="A211" s="136" t="s">
        <v>623</v>
      </c>
      <c r="B211" s="118" t="s">
        <v>622</v>
      </c>
      <c r="C211" s="119">
        <v>280000</v>
      </c>
      <c r="D211" s="120"/>
      <c r="E211" s="126">
        <f t="shared" si="3"/>
        <v>47474252</v>
      </c>
      <c r="F211" s="137" t="s">
        <v>892</v>
      </c>
    </row>
    <row r="212" spans="1:6" x14ac:dyDescent="0.45">
      <c r="A212" s="136" t="s">
        <v>621</v>
      </c>
      <c r="B212" s="118" t="s">
        <v>620</v>
      </c>
      <c r="C212" s="119">
        <v>280000</v>
      </c>
      <c r="D212" s="120"/>
      <c r="E212" s="126">
        <f t="shared" si="3"/>
        <v>47754252</v>
      </c>
      <c r="F212" s="137" t="s">
        <v>892</v>
      </c>
    </row>
    <row r="213" spans="1:6" x14ac:dyDescent="0.45">
      <c r="A213" s="136" t="s">
        <v>619</v>
      </c>
      <c r="B213" s="118" t="s">
        <v>53</v>
      </c>
      <c r="C213" s="119">
        <v>500000</v>
      </c>
      <c r="D213" s="120"/>
      <c r="E213" s="126">
        <f t="shared" si="3"/>
        <v>48254252</v>
      </c>
      <c r="F213" s="137" t="s">
        <v>892</v>
      </c>
    </row>
    <row r="214" spans="1:6" x14ac:dyDescent="0.45">
      <c r="A214" s="136" t="s">
        <v>618</v>
      </c>
      <c r="B214" s="118" t="s">
        <v>57</v>
      </c>
      <c r="C214" s="119">
        <v>280000</v>
      </c>
      <c r="D214" s="120"/>
      <c r="E214" s="126">
        <f t="shared" si="3"/>
        <v>48534252</v>
      </c>
      <c r="F214" s="137" t="s">
        <v>892</v>
      </c>
    </row>
    <row r="215" spans="1:6" x14ac:dyDescent="0.45">
      <c r="A215" s="136" t="s">
        <v>617</v>
      </c>
      <c r="B215" s="118" t="s">
        <v>188</v>
      </c>
      <c r="C215" s="119">
        <v>300000</v>
      </c>
      <c r="D215" s="120"/>
      <c r="E215" s="126">
        <f t="shared" si="3"/>
        <v>48834252</v>
      </c>
      <c r="F215" s="137" t="s">
        <v>892</v>
      </c>
    </row>
    <row r="216" spans="1:6" x14ac:dyDescent="0.45">
      <c r="A216" s="136" t="s">
        <v>616</v>
      </c>
      <c r="B216" s="118" t="s">
        <v>172</v>
      </c>
      <c r="C216" s="119">
        <v>500000</v>
      </c>
      <c r="D216" s="120"/>
      <c r="E216" s="126">
        <f t="shared" si="3"/>
        <v>49334252</v>
      </c>
      <c r="F216" s="137" t="s">
        <v>892</v>
      </c>
    </row>
    <row r="217" spans="1:6" x14ac:dyDescent="0.45">
      <c r="A217" s="136" t="s">
        <v>615</v>
      </c>
      <c r="B217" s="118" t="s">
        <v>614</v>
      </c>
      <c r="C217" s="119">
        <v>300000</v>
      </c>
      <c r="D217" s="120"/>
      <c r="E217" s="126">
        <f t="shared" si="3"/>
        <v>49634252</v>
      </c>
      <c r="F217" s="137" t="s">
        <v>880</v>
      </c>
    </row>
    <row r="218" spans="1:6" x14ac:dyDescent="0.45">
      <c r="A218" s="136" t="s">
        <v>613</v>
      </c>
      <c r="B218" s="118" t="s">
        <v>197</v>
      </c>
      <c r="C218" s="119">
        <v>280000</v>
      </c>
      <c r="D218" s="120"/>
      <c r="E218" s="126">
        <f t="shared" si="3"/>
        <v>49914252</v>
      </c>
      <c r="F218" s="137" t="s">
        <v>892</v>
      </c>
    </row>
    <row r="219" spans="1:6" x14ac:dyDescent="0.45">
      <c r="A219" s="136" t="s">
        <v>612</v>
      </c>
      <c r="B219" s="118" t="s">
        <v>611</v>
      </c>
      <c r="C219" s="119">
        <v>1000000</v>
      </c>
      <c r="D219" s="120"/>
      <c r="E219" s="126">
        <f t="shared" si="3"/>
        <v>50914252</v>
      </c>
      <c r="F219" s="137" t="s">
        <v>892</v>
      </c>
    </row>
    <row r="220" spans="1:6" x14ac:dyDescent="0.45">
      <c r="A220" s="136" t="s">
        <v>610</v>
      </c>
      <c r="B220" s="118" t="s">
        <v>224</v>
      </c>
      <c r="C220" s="119">
        <v>280000</v>
      </c>
      <c r="D220" s="120"/>
      <c r="E220" s="126">
        <f t="shared" si="3"/>
        <v>51194252</v>
      </c>
      <c r="F220" s="137" t="s">
        <v>892</v>
      </c>
    </row>
    <row r="221" spans="1:6" x14ac:dyDescent="0.45">
      <c r="A221" s="136" t="s">
        <v>609</v>
      </c>
      <c r="B221" s="118" t="s">
        <v>895</v>
      </c>
      <c r="C221" s="119">
        <v>500000</v>
      </c>
      <c r="D221" s="120"/>
      <c r="E221" s="126">
        <f t="shared" si="3"/>
        <v>51694252</v>
      </c>
      <c r="F221" s="137" t="s">
        <v>892</v>
      </c>
    </row>
    <row r="222" spans="1:6" x14ac:dyDescent="0.45">
      <c r="A222" s="136" t="s">
        <v>608</v>
      </c>
      <c r="B222" s="118" t="s">
        <v>911</v>
      </c>
      <c r="C222" s="119">
        <v>300000</v>
      </c>
      <c r="D222" s="120"/>
      <c r="E222" s="126">
        <f t="shared" si="3"/>
        <v>51994252</v>
      </c>
      <c r="F222" s="137" t="s">
        <v>892</v>
      </c>
    </row>
    <row r="223" spans="1:6" x14ac:dyDescent="0.45">
      <c r="A223" s="136" t="s">
        <v>607</v>
      </c>
      <c r="B223" s="118" t="s">
        <v>606</v>
      </c>
      <c r="C223" s="119">
        <v>280000</v>
      </c>
      <c r="D223" s="120"/>
      <c r="E223" s="126">
        <f t="shared" si="3"/>
        <v>52274252</v>
      </c>
      <c r="F223" s="137" t="s">
        <v>892</v>
      </c>
    </row>
    <row r="224" spans="1:6" x14ac:dyDescent="0.45">
      <c r="A224" s="136" t="s">
        <v>605</v>
      </c>
      <c r="B224" s="118" t="s">
        <v>884</v>
      </c>
      <c r="C224" s="119">
        <v>300000</v>
      </c>
      <c r="D224" s="120"/>
      <c r="E224" s="126">
        <f t="shared" si="3"/>
        <v>52574252</v>
      </c>
      <c r="F224" s="137" t="s">
        <v>880</v>
      </c>
    </row>
    <row r="225" spans="1:6" x14ac:dyDescent="0.45">
      <c r="A225" s="136" t="s">
        <v>604</v>
      </c>
      <c r="B225" s="118" t="s">
        <v>885</v>
      </c>
      <c r="C225" s="119">
        <v>300000</v>
      </c>
      <c r="D225" s="120"/>
      <c r="E225" s="126">
        <f t="shared" si="3"/>
        <v>52874252</v>
      </c>
      <c r="F225" s="137" t="s">
        <v>880</v>
      </c>
    </row>
    <row r="226" spans="1:6" x14ac:dyDescent="0.45">
      <c r="A226" s="136" t="s">
        <v>603</v>
      </c>
      <c r="B226" s="118" t="s">
        <v>602</v>
      </c>
      <c r="C226" s="127"/>
      <c r="D226" s="119">
        <v>-300000</v>
      </c>
      <c r="E226" s="126">
        <f t="shared" si="3"/>
        <v>52574252</v>
      </c>
      <c r="F226" s="137" t="s">
        <v>457</v>
      </c>
    </row>
    <row r="227" spans="1:6" x14ac:dyDescent="0.45">
      <c r="A227" s="136" t="s">
        <v>601</v>
      </c>
      <c r="B227" s="118" t="s">
        <v>600</v>
      </c>
      <c r="C227" s="127"/>
      <c r="D227" s="119">
        <v>-600000</v>
      </c>
      <c r="E227" s="126">
        <f t="shared" si="3"/>
        <v>51974252</v>
      </c>
      <c r="F227" s="137" t="s">
        <v>932</v>
      </c>
    </row>
    <row r="228" spans="1:6" x14ac:dyDescent="0.45">
      <c r="A228" s="136" t="s">
        <v>599</v>
      </c>
      <c r="B228" s="118" t="s">
        <v>418</v>
      </c>
      <c r="C228" s="119">
        <v>280000</v>
      </c>
      <c r="D228" s="120"/>
      <c r="E228" s="126">
        <f t="shared" si="3"/>
        <v>52254252</v>
      </c>
      <c r="F228" s="137" t="s">
        <v>892</v>
      </c>
    </row>
    <row r="229" spans="1:6" x14ac:dyDescent="0.45">
      <c r="A229" s="136" t="s">
        <v>598</v>
      </c>
      <c r="B229" s="118" t="s">
        <v>882</v>
      </c>
      <c r="C229" s="119">
        <v>300000</v>
      </c>
      <c r="D229" s="120"/>
      <c r="E229" s="126">
        <f t="shared" si="3"/>
        <v>52554252</v>
      </c>
      <c r="F229" s="137" t="s">
        <v>880</v>
      </c>
    </row>
    <row r="230" spans="1:6" x14ac:dyDescent="0.45">
      <c r="A230" s="136" t="s">
        <v>597</v>
      </c>
      <c r="B230" s="118" t="s">
        <v>596</v>
      </c>
      <c r="C230" s="119">
        <v>280000</v>
      </c>
      <c r="D230" s="120"/>
      <c r="E230" s="126">
        <f t="shared" si="3"/>
        <v>52834252</v>
      </c>
      <c r="F230" s="137" t="s">
        <v>892</v>
      </c>
    </row>
    <row r="231" spans="1:6" x14ac:dyDescent="0.45">
      <c r="A231" s="136" t="s">
        <v>595</v>
      </c>
      <c r="B231" s="118" t="s">
        <v>594</v>
      </c>
      <c r="C231" s="119">
        <v>1000000</v>
      </c>
      <c r="D231" s="120"/>
      <c r="E231" s="126">
        <f t="shared" si="3"/>
        <v>53834252</v>
      </c>
      <c r="F231" s="137" t="s">
        <v>892</v>
      </c>
    </row>
    <row r="232" spans="1:6" x14ac:dyDescent="0.45">
      <c r="A232" s="136" t="s">
        <v>593</v>
      </c>
      <c r="B232" s="118" t="s">
        <v>886</v>
      </c>
      <c r="C232" s="119">
        <v>100000</v>
      </c>
      <c r="D232" s="120"/>
      <c r="E232" s="126">
        <f t="shared" si="3"/>
        <v>53934252</v>
      </c>
      <c r="F232" s="137" t="s">
        <v>880</v>
      </c>
    </row>
    <row r="233" spans="1:6" x14ac:dyDescent="0.45">
      <c r="A233" s="136" t="s">
        <v>592</v>
      </c>
      <c r="B233" s="118" t="s">
        <v>881</v>
      </c>
      <c r="C233" s="119">
        <v>300000</v>
      </c>
      <c r="D233" s="120"/>
      <c r="E233" s="126">
        <f t="shared" si="3"/>
        <v>54234252</v>
      </c>
      <c r="F233" s="137" t="s">
        <v>880</v>
      </c>
    </row>
    <row r="234" spans="1:6" x14ac:dyDescent="0.45">
      <c r="A234" s="136" t="s">
        <v>591</v>
      </c>
      <c r="B234" s="118" t="s">
        <v>883</v>
      </c>
      <c r="C234" s="119">
        <v>300000</v>
      </c>
      <c r="D234" s="120"/>
      <c r="E234" s="126">
        <f t="shared" si="3"/>
        <v>54534252</v>
      </c>
      <c r="F234" s="137" t="s">
        <v>880</v>
      </c>
    </row>
    <row r="235" spans="1:6" x14ac:dyDescent="0.45">
      <c r="A235" s="136" t="s">
        <v>590</v>
      </c>
      <c r="B235" s="118" t="s">
        <v>589</v>
      </c>
      <c r="C235" s="119">
        <v>300000</v>
      </c>
      <c r="D235" s="120"/>
      <c r="E235" s="126">
        <f t="shared" si="3"/>
        <v>54834252</v>
      </c>
      <c r="F235" s="137" t="s">
        <v>892</v>
      </c>
    </row>
    <row r="236" spans="1:6" x14ac:dyDescent="0.45">
      <c r="A236" s="136" t="s">
        <v>588</v>
      </c>
      <c r="B236" s="118" t="s">
        <v>587</v>
      </c>
      <c r="C236" s="119">
        <v>280000</v>
      </c>
      <c r="D236" s="120"/>
      <c r="E236" s="126">
        <f t="shared" si="3"/>
        <v>55114252</v>
      </c>
      <c r="F236" s="137" t="s">
        <v>892</v>
      </c>
    </row>
    <row r="237" spans="1:6" x14ac:dyDescent="0.45">
      <c r="A237" s="136" t="s">
        <v>586</v>
      </c>
      <c r="B237" s="118" t="s">
        <v>909</v>
      </c>
      <c r="C237" s="119">
        <v>200000</v>
      </c>
      <c r="D237" s="120"/>
      <c r="E237" s="126">
        <f t="shared" si="3"/>
        <v>55314252</v>
      </c>
      <c r="F237" s="137" t="s">
        <v>892</v>
      </c>
    </row>
    <row r="238" spans="1:6" x14ac:dyDescent="0.45">
      <c r="A238" s="136" t="s">
        <v>585</v>
      </c>
      <c r="B238" s="118" t="s">
        <v>584</v>
      </c>
      <c r="C238" s="119">
        <v>300000</v>
      </c>
      <c r="D238" s="120"/>
      <c r="E238" s="126">
        <f t="shared" si="3"/>
        <v>55614252</v>
      </c>
      <c r="F238" s="137" t="s">
        <v>892</v>
      </c>
    </row>
    <row r="239" spans="1:6" x14ac:dyDescent="0.45">
      <c r="A239" s="136" t="s">
        <v>583</v>
      </c>
      <c r="B239" s="118" t="s">
        <v>899</v>
      </c>
      <c r="C239" s="119">
        <v>280000</v>
      </c>
      <c r="D239" s="120"/>
      <c r="E239" s="126">
        <f t="shared" si="3"/>
        <v>55894252</v>
      </c>
      <c r="F239" s="137" t="s">
        <v>892</v>
      </c>
    </row>
    <row r="240" spans="1:6" x14ac:dyDescent="0.45">
      <c r="A240" s="136" t="s">
        <v>582</v>
      </c>
      <c r="B240" s="118" t="s">
        <v>581</v>
      </c>
      <c r="C240" s="119">
        <v>300000</v>
      </c>
      <c r="D240" s="120"/>
      <c r="E240" s="126">
        <f t="shared" si="3"/>
        <v>56194252</v>
      </c>
      <c r="F240" s="137" t="s">
        <v>892</v>
      </c>
    </row>
    <row r="241" spans="1:6" x14ac:dyDescent="0.45">
      <c r="A241" s="136" t="s">
        <v>580</v>
      </c>
      <c r="B241" s="118" t="s">
        <v>579</v>
      </c>
      <c r="C241" s="119">
        <v>300000</v>
      </c>
      <c r="D241" s="120"/>
      <c r="E241" s="126">
        <f t="shared" si="3"/>
        <v>56494252</v>
      </c>
      <c r="F241" s="137" t="s">
        <v>892</v>
      </c>
    </row>
    <row r="242" spans="1:6" x14ac:dyDescent="0.45">
      <c r="A242" s="136" t="s">
        <v>578</v>
      </c>
      <c r="B242" s="118" t="s">
        <v>898</v>
      </c>
      <c r="C242" s="119">
        <v>500000</v>
      </c>
      <c r="D242" s="120"/>
      <c r="E242" s="126">
        <f t="shared" si="3"/>
        <v>56994252</v>
      </c>
      <c r="F242" s="137" t="s">
        <v>892</v>
      </c>
    </row>
    <row r="243" spans="1:6" x14ac:dyDescent="0.45">
      <c r="A243" s="136" t="s">
        <v>577</v>
      </c>
      <c r="B243" s="118" t="s">
        <v>576</v>
      </c>
      <c r="C243" s="127"/>
      <c r="D243" s="119">
        <v>-132000</v>
      </c>
      <c r="E243" s="126">
        <f t="shared" si="3"/>
        <v>56862252</v>
      </c>
      <c r="F243" s="137" t="s">
        <v>921</v>
      </c>
    </row>
    <row r="244" spans="1:6" x14ac:dyDescent="0.45">
      <c r="A244" s="136" t="s">
        <v>575</v>
      </c>
      <c r="B244" s="118" t="s">
        <v>186</v>
      </c>
      <c r="C244" s="119">
        <v>280000</v>
      </c>
      <c r="D244" s="120"/>
      <c r="E244" s="126">
        <f t="shared" si="3"/>
        <v>57142252</v>
      </c>
      <c r="F244" s="137" t="s">
        <v>892</v>
      </c>
    </row>
    <row r="245" spans="1:6" x14ac:dyDescent="0.45">
      <c r="A245" s="136" t="s">
        <v>574</v>
      </c>
      <c r="B245" s="118" t="s">
        <v>908</v>
      </c>
      <c r="C245" s="119">
        <v>280000</v>
      </c>
      <c r="D245" s="120"/>
      <c r="E245" s="126">
        <f t="shared" si="3"/>
        <v>57422252</v>
      </c>
      <c r="F245" s="137" t="s">
        <v>892</v>
      </c>
    </row>
    <row r="246" spans="1:6" x14ac:dyDescent="0.45">
      <c r="A246" s="136" t="s">
        <v>573</v>
      </c>
      <c r="B246" s="118" t="s">
        <v>572</v>
      </c>
      <c r="C246" s="119">
        <v>100000</v>
      </c>
      <c r="D246" s="120"/>
      <c r="E246" s="126">
        <f t="shared" si="3"/>
        <v>57522252</v>
      </c>
      <c r="F246" s="137" t="s">
        <v>892</v>
      </c>
    </row>
    <row r="247" spans="1:6" x14ac:dyDescent="0.45">
      <c r="A247" s="136" t="s">
        <v>571</v>
      </c>
      <c r="B247" s="118" t="s">
        <v>570</v>
      </c>
      <c r="C247" s="127"/>
      <c r="D247" s="119">
        <v>-100000</v>
      </c>
      <c r="E247" s="126">
        <f t="shared" si="3"/>
        <v>57422252</v>
      </c>
      <c r="F247" s="137" t="s">
        <v>457</v>
      </c>
    </row>
    <row r="248" spans="1:6" x14ac:dyDescent="0.45">
      <c r="A248" s="136" t="s">
        <v>569</v>
      </c>
      <c r="B248" s="118" t="s">
        <v>568</v>
      </c>
      <c r="C248" s="127"/>
      <c r="D248" s="119">
        <v>-100000</v>
      </c>
      <c r="E248" s="126">
        <f t="shared" si="3"/>
        <v>57322252</v>
      </c>
      <c r="F248" s="137" t="s">
        <v>457</v>
      </c>
    </row>
    <row r="249" spans="1:6" x14ac:dyDescent="0.45">
      <c r="A249" s="136" t="s">
        <v>567</v>
      </c>
      <c r="B249" s="118" t="s">
        <v>945</v>
      </c>
      <c r="C249" s="127"/>
      <c r="D249" s="119">
        <v>-165500</v>
      </c>
      <c r="E249" s="126">
        <f t="shared" si="3"/>
        <v>57156752</v>
      </c>
      <c r="F249" s="137" t="s">
        <v>934</v>
      </c>
    </row>
    <row r="250" spans="1:6" x14ac:dyDescent="0.45">
      <c r="A250" s="136" t="s">
        <v>566</v>
      </c>
      <c r="B250" s="118" t="s">
        <v>946</v>
      </c>
      <c r="C250" s="127"/>
      <c r="D250" s="119">
        <v>-172000</v>
      </c>
      <c r="E250" s="126">
        <f t="shared" si="3"/>
        <v>56984752</v>
      </c>
      <c r="F250" s="137" t="s">
        <v>934</v>
      </c>
    </row>
    <row r="251" spans="1:6" x14ac:dyDescent="0.45">
      <c r="A251" s="136" t="s">
        <v>565</v>
      </c>
      <c r="B251" s="118" t="s">
        <v>564</v>
      </c>
      <c r="C251" s="127"/>
      <c r="D251" s="119">
        <v>-375100</v>
      </c>
      <c r="E251" s="126">
        <f t="shared" si="3"/>
        <v>56609652</v>
      </c>
      <c r="F251" s="137" t="s">
        <v>932</v>
      </c>
    </row>
    <row r="252" spans="1:6" x14ac:dyDescent="0.45">
      <c r="A252" s="136" t="s">
        <v>563</v>
      </c>
      <c r="B252" s="118" t="s">
        <v>913</v>
      </c>
      <c r="C252" s="119">
        <v>100000</v>
      </c>
      <c r="D252" s="120"/>
      <c r="E252" s="126">
        <f t="shared" si="3"/>
        <v>56709652</v>
      </c>
      <c r="F252" s="137" t="s">
        <v>892</v>
      </c>
    </row>
    <row r="253" spans="1:6" x14ac:dyDescent="0.45">
      <c r="A253" s="136" t="s">
        <v>562</v>
      </c>
      <c r="B253" s="118" t="s">
        <v>561</v>
      </c>
      <c r="C253" s="119">
        <v>200000</v>
      </c>
      <c r="D253" s="120"/>
      <c r="E253" s="126">
        <f t="shared" si="3"/>
        <v>56909652</v>
      </c>
      <c r="F253" s="137" t="s">
        <v>892</v>
      </c>
    </row>
    <row r="254" spans="1:6" x14ac:dyDescent="0.45">
      <c r="A254" s="138" t="s">
        <v>902</v>
      </c>
      <c r="B254" s="118" t="s">
        <v>903</v>
      </c>
      <c r="C254" s="119">
        <v>500000</v>
      </c>
      <c r="D254" s="120"/>
      <c r="E254" s="126">
        <f t="shared" si="3"/>
        <v>57409652</v>
      </c>
      <c r="F254" s="137" t="s">
        <v>892</v>
      </c>
    </row>
    <row r="255" spans="1:6" x14ac:dyDescent="0.45">
      <c r="A255" s="138" t="s">
        <v>889</v>
      </c>
      <c r="B255" s="37" t="s">
        <v>891</v>
      </c>
      <c r="C255" s="119">
        <v>280000</v>
      </c>
      <c r="D255" s="120"/>
      <c r="E255" s="126">
        <f t="shared" si="3"/>
        <v>57689652</v>
      </c>
      <c r="F255" s="137" t="s">
        <v>892</v>
      </c>
    </row>
    <row r="256" spans="1:6" x14ac:dyDescent="0.45">
      <c r="A256" s="138" t="s">
        <v>906</v>
      </c>
      <c r="B256" s="37" t="s">
        <v>907</v>
      </c>
      <c r="C256" s="119">
        <v>280000</v>
      </c>
      <c r="D256" s="120"/>
      <c r="E256" s="126">
        <f t="shared" si="3"/>
        <v>57969652</v>
      </c>
      <c r="F256" s="137" t="s">
        <v>892</v>
      </c>
    </row>
    <row r="257" spans="1:6" x14ac:dyDescent="0.45">
      <c r="A257" s="136" t="s">
        <v>878</v>
      </c>
      <c r="B257" s="118" t="s">
        <v>879</v>
      </c>
      <c r="C257" s="119">
        <v>1000000</v>
      </c>
      <c r="D257" s="120"/>
      <c r="E257" s="126">
        <f t="shared" si="3"/>
        <v>58969652</v>
      </c>
      <c r="F257" s="137" t="s">
        <v>880</v>
      </c>
    </row>
    <row r="258" spans="1:6" x14ac:dyDescent="0.45">
      <c r="A258" s="136" t="s">
        <v>893</v>
      </c>
      <c r="B258" s="118" t="s">
        <v>894</v>
      </c>
      <c r="C258" s="119">
        <v>200000</v>
      </c>
      <c r="D258" s="120"/>
      <c r="E258" s="126">
        <f t="shared" si="3"/>
        <v>59169652</v>
      </c>
      <c r="F258" s="137" t="s">
        <v>892</v>
      </c>
    </row>
    <row r="259" spans="1:6" x14ac:dyDescent="0.45">
      <c r="A259" s="136" t="s">
        <v>896</v>
      </c>
      <c r="B259" s="118" t="s">
        <v>897</v>
      </c>
      <c r="C259" s="119">
        <v>1000000</v>
      </c>
      <c r="D259" s="120"/>
      <c r="E259" s="126">
        <f t="shared" si="3"/>
        <v>60169652</v>
      </c>
      <c r="F259" s="137" t="s">
        <v>892</v>
      </c>
    </row>
    <row r="260" spans="1:6" x14ac:dyDescent="0.45">
      <c r="A260" s="136" t="s">
        <v>964</v>
      </c>
      <c r="B260" s="118" t="s">
        <v>918</v>
      </c>
      <c r="C260" s="119">
        <v>100000</v>
      </c>
      <c r="D260" s="120"/>
      <c r="E260" s="126">
        <f t="shared" si="3"/>
        <v>60269652</v>
      </c>
      <c r="F260" s="137" t="s">
        <v>892</v>
      </c>
    </row>
    <row r="261" spans="1:6" x14ac:dyDescent="0.45">
      <c r="A261" s="138" t="s">
        <v>557</v>
      </c>
      <c r="B261" s="37" t="s">
        <v>925</v>
      </c>
      <c r="C261" s="127"/>
      <c r="D261" s="121">
        <v>-400000</v>
      </c>
      <c r="E261" s="126">
        <f t="shared" ref="E261:E305" si="4">+E260+C261+D261</f>
        <v>59869652</v>
      </c>
      <c r="F261" s="137" t="s">
        <v>926</v>
      </c>
    </row>
    <row r="262" spans="1:6" x14ac:dyDescent="0.45">
      <c r="A262" s="138" t="s">
        <v>556</v>
      </c>
      <c r="B262" s="37" t="s">
        <v>555</v>
      </c>
      <c r="C262" s="127"/>
      <c r="D262" s="121">
        <v>-100000</v>
      </c>
      <c r="E262" s="126">
        <f t="shared" si="4"/>
        <v>59769652</v>
      </c>
      <c r="F262" s="137" t="s">
        <v>927</v>
      </c>
    </row>
    <row r="263" spans="1:6" x14ac:dyDescent="0.45">
      <c r="A263" s="138" t="s">
        <v>554</v>
      </c>
      <c r="B263" s="37" t="s">
        <v>553</v>
      </c>
      <c r="C263" s="121">
        <v>300000</v>
      </c>
      <c r="D263" s="122"/>
      <c r="E263" s="126">
        <f t="shared" si="4"/>
        <v>60069652</v>
      </c>
      <c r="F263" s="137" t="s">
        <v>892</v>
      </c>
    </row>
    <row r="264" spans="1:6" x14ac:dyDescent="0.45">
      <c r="A264" s="138" t="s">
        <v>552</v>
      </c>
      <c r="B264" s="37" t="s">
        <v>106</v>
      </c>
      <c r="C264" s="121">
        <v>3496</v>
      </c>
      <c r="D264" s="122"/>
      <c r="E264" s="126">
        <f t="shared" si="4"/>
        <v>60073148</v>
      </c>
      <c r="F264" s="137" t="s">
        <v>457</v>
      </c>
    </row>
    <row r="265" spans="1:6" x14ac:dyDescent="0.45">
      <c r="A265" s="138" t="s">
        <v>551</v>
      </c>
      <c r="B265" s="37" t="s">
        <v>157</v>
      </c>
      <c r="C265" s="121">
        <v>300000</v>
      </c>
      <c r="D265" s="122"/>
      <c r="E265" s="126">
        <f t="shared" si="4"/>
        <v>60373148</v>
      </c>
      <c r="F265" s="137" t="s">
        <v>892</v>
      </c>
    </row>
    <row r="266" spans="1:6" x14ac:dyDescent="0.45">
      <c r="A266" s="138" t="s">
        <v>549</v>
      </c>
      <c r="B266" s="37" t="s">
        <v>550</v>
      </c>
      <c r="C266" s="127"/>
      <c r="D266" s="121">
        <v>-696000</v>
      </c>
      <c r="E266" s="126">
        <f t="shared" si="4"/>
        <v>59677148</v>
      </c>
      <c r="F266" s="137" t="s">
        <v>927</v>
      </c>
    </row>
    <row r="267" spans="1:6" x14ac:dyDescent="0.45">
      <c r="A267" s="138" t="s">
        <v>549</v>
      </c>
      <c r="B267" s="37" t="s">
        <v>548</v>
      </c>
      <c r="C267" s="127"/>
      <c r="D267" s="121">
        <v>-119000</v>
      </c>
      <c r="E267" s="126">
        <f t="shared" si="4"/>
        <v>59558148</v>
      </c>
      <c r="F267" s="137" t="s">
        <v>927</v>
      </c>
    </row>
    <row r="268" spans="1:6" x14ac:dyDescent="0.45">
      <c r="A268" s="138" t="s">
        <v>545</v>
      </c>
      <c r="B268" s="37" t="s">
        <v>547</v>
      </c>
      <c r="C268" s="127"/>
      <c r="D268" s="121">
        <v>-205380</v>
      </c>
      <c r="E268" s="126">
        <f t="shared" si="4"/>
        <v>59352768</v>
      </c>
      <c r="F268" s="137" t="s">
        <v>927</v>
      </c>
    </row>
    <row r="269" spans="1:6" x14ac:dyDescent="0.45">
      <c r="A269" s="138" t="s">
        <v>545</v>
      </c>
      <c r="B269" s="37" t="s">
        <v>546</v>
      </c>
      <c r="C269" s="127"/>
      <c r="D269" s="121">
        <v>-65630</v>
      </c>
      <c r="E269" s="126">
        <f t="shared" si="4"/>
        <v>59287138</v>
      </c>
      <c r="F269" s="137" t="s">
        <v>927</v>
      </c>
    </row>
    <row r="270" spans="1:6" x14ac:dyDescent="0.45">
      <c r="A270" s="138" t="s">
        <v>545</v>
      </c>
      <c r="B270" s="37" t="s">
        <v>544</v>
      </c>
      <c r="C270" s="127"/>
      <c r="D270" s="121">
        <v>-15000</v>
      </c>
      <c r="E270" s="126">
        <f t="shared" si="4"/>
        <v>59272138</v>
      </c>
      <c r="F270" s="137" t="s">
        <v>927</v>
      </c>
    </row>
    <row r="271" spans="1:6" x14ac:dyDescent="0.45">
      <c r="A271" s="138" t="s">
        <v>542</v>
      </c>
      <c r="B271" s="37" t="s">
        <v>541</v>
      </c>
      <c r="C271" s="127"/>
      <c r="D271" s="121">
        <v>-880000</v>
      </c>
      <c r="E271" s="126">
        <f t="shared" si="4"/>
        <v>58392138</v>
      </c>
      <c r="F271" s="137" t="s">
        <v>927</v>
      </c>
    </row>
    <row r="272" spans="1:6" x14ac:dyDescent="0.45">
      <c r="A272" s="138" t="s">
        <v>542</v>
      </c>
      <c r="B272" s="37" t="s">
        <v>543</v>
      </c>
      <c r="C272" s="127"/>
      <c r="D272" s="121">
        <v>-13280</v>
      </c>
      <c r="E272" s="126">
        <f t="shared" si="4"/>
        <v>58378858</v>
      </c>
      <c r="F272" s="137" t="s">
        <v>927</v>
      </c>
    </row>
    <row r="273" spans="1:6" x14ac:dyDescent="0.45">
      <c r="A273" s="138" t="s">
        <v>540</v>
      </c>
      <c r="B273" s="37" t="s">
        <v>539</v>
      </c>
      <c r="C273" s="127"/>
      <c r="D273" s="121">
        <v>-13800</v>
      </c>
      <c r="E273" s="126">
        <f t="shared" si="4"/>
        <v>58365058</v>
      </c>
      <c r="F273" s="137" t="s">
        <v>927</v>
      </c>
    </row>
    <row r="274" spans="1:6" x14ac:dyDescent="0.45">
      <c r="A274" s="138" t="s">
        <v>537</v>
      </c>
      <c r="B274" s="37" t="s">
        <v>536</v>
      </c>
      <c r="C274" s="127"/>
      <c r="D274" s="121">
        <v>-100000</v>
      </c>
      <c r="E274" s="126">
        <f t="shared" si="4"/>
        <v>58265058</v>
      </c>
      <c r="F274" s="137" t="s">
        <v>927</v>
      </c>
    </row>
    <row r="275" spans="1:6" x14ac:dyDescent="0.45">
      <c r="A275" s="138" t="s">
        <v>537</v>
      </c>
      <c r="B275" s="37" t="s">
        <v>538</v>
      </c>
      <c r="C275" s="127"/>
      <c r="D275" s="121">
        <v>-176110</v>
      </c>
      <c r="E275" s="126">
        <f t="shared" si="4"/>
        <v>58088948</v>
      </c>
      <c r="F275" s="137" t="s">
        <v>927</v>
      </c>
    </row>
    <row r="276" spans="1:6" x14ac:dyDescent="0.45">
      <c r="A276" s="138" t="s">
        <v>535</v>
      </c>
      <c r="B276" s="37" t="s">
        <v>534</v>
      </c>
      <c r="C276" s="127"/>
      <c r="D276" s="121">
        <v>-660000</v>
      </c>
      <c r="E276" s="126">
        <f t="shared" si="4"/>
        <v>57428948</v>
      </c>
      <c r="F276" s="137" t="s">
        <v>922</v>
      </c>
    </row>
    <row r="277" spans="1:6" x14ac:dyDescent="0.45">
      <c r="A277" s="138" t="s">
        <v>533</v>
      </c>
      <c r="B277" s="37" t="s">
        <v>532</v>
      </c>
      <c r="C277" s="121">
        <v>132000</v>
      </c>
      <c r="D277" s="122"/>
      <c r="E277" s="126">
        <f t="shared" si="4"/>
        <v>57560948</v>
      </c>
      <c r="F277" s="137" t="s">
        <v>921</v>
      </c>
    </row>
    <row r="278" spans="1:6" x14ac:dyDescent="0.45">
      <c r="A278" s="138" t="s">
        <v>531</v>
      </c>
      <c r="B278" s="37" t="s">
        <v>905</v>
      </c>
      <c r="C278" s="121">
        <v>1000000</v>
      </c>
      <c r="D278" s="122"/>
      <c r="E278" s="126">
        <f t="shared" si="4"/>
        <v>58560948</v>
      </c>
      <c r="F278" s="137" t="s">
        <v>892</v>
      </c>
    </row>
    <row r="279" spans="1:6" x14ac:dyDescent="0.45">
      <c r="A279" s="138" t="s">
        <v>530</v>
      </c>
      <c r="B279" s="37" t="s">
        <v>529</v>
      </c>
      <c r="C279" s="127"/>
      <c r="D279" s="121">
        <v>-90000</v>
      </c>
      <c r="E279" s="126">
        <f t="shared" si="4"/>
        <v>58470948</v>
      </c>
      <c r="F279" s="137" t="s">
        <v>927</v>
      </c>
    </row>
    <row r="280" spans="1:6" x14ac:dyDescent="0.45">
      <c r="A280" s="138" t="s">
        <v>528</v>
      </c>
      <c r="B280" s="37" t="s">
        <v>527</v>
      </c>
      <c r="C280" s="127"/>
      <c r="D280" s="121">
        <v>-69000</v>
      </c>
      <c r="E280" s="126">
        <f t="shared" si="4"/>
        <v>58401948</v>
      </c>
      <c r="F280" s="137" t="s">
        <v>927</v>
      </c>
    </row>
    <row r="281" spans="1:6" x14ac:dyDescent="0.45">
      <c r="A281" s="138" t="s">
        <v>526</v>
      </c>
      <c r="B281" s="37" t="s">
        <v>525</v>
      </c>
      <c r="C281" s="127"/>
      <c r="D281" s="121">
        <v>-215400</v>
      </c>
      <c r="E281" s="126">
        <f t="shared" si="4"/>
        <v>58186548</v>
      </c>
      <c r="F281" s="137" t="s">
        <v>928</v>
      </c>
    </row>
    <row r="282" spans="1:6" x14ac:dyDescent="0.45">
      <c r="A282" s="138" t="s">
        <v>524</v>
      </c>
      <c r="B282" s="37" t="s">
        <v>930</v>
      </c>
      <c r="C282" s="127"/>
      <c r="D282" s="121">
        <v>-429290</v>
      </c>
      <c r="E282" s="126">
        <f t="shared" si="4"/>
        <v>57757258</v>
      </c>
      <c r="F282" s="137" t="s">
        <v>929</v>
      </c>
    </row>
    <row r="283" spans="1:6" x14ac:dyDescent="0.45">
      <c r="A283" s="138" t="s">
        <v>524</v>
      </c>
      <c r="B283" s="37" t="s">
        <v>931</v>
      </c>
      <c r="C283" s="127"/>
      <c r="D283" s="121">
        <v>-753970</v>
      </c>
      <c r="E283" s="126">
        <f t="shared" si="4"/>
        <v>57003288</v>
      </c>
      <c r="F283" s="137" t="s">
        <v>927</v>
      </c>
    </row>
    <row r="284" spans="1:6" x14ac:dyDescent="0.45">
      <c r="A284" s="138" t="s">
        <v>523</v>
      </c>
      <c r="B284" s="37" t="s">
        <v>522</v>
      </c>
      <c r="C284" s="127"/>
      <c r="D284" s="121">
        <v>-6000</v>
      </c>
      <c r="E284" s="126">
        <f t="shared" si="4"/>
        <v>56997288</v>
      </c>
      <c r="F284" s="137" t="s">
        <v>929</v>
      </c>
    </row>
    <row r="285" spans="1:6" x14ac:dyDescent="0.45">
      <c r="A285" s="138" t="s">
        <v>521</v>
      </c>
      <c r="B285" s="37" t="s">
        <v>520</v>
      </c>
      <c r="C285" s="127"/>
      <c r="D285" s="121">
        <v>-14080000</v>
      </c>
      <c r="E285" s="126">
        <f t="shared" si="4"/>
        <v>42917288</v>
      </c>
      <c r="F285" s="137" t="s">
        <v>920</v>
      </c>
    </row>
    <row r="286" spans="1:6" x14ac:dyDescent="0.45">
      <c r="A286" s="138" t="s">
        <v>519</v>
      </c>
      <c r="B286" s="37" t="s">
        <v>518</v>
      </c>
      <c r="C286" s="127"/>
      <c r="D286" s="121">
        <v>-2315500</v>
      </c>
      <c r="E286" s="126">
        <f t="shared" si="4"/>
        <v>40601788</v>
      </c>
      <c r="F286" s="137" t="s">
        <v>927</v>
      </c>
    </row>
    <row r="287" spans="1:6" x14ac:dyDescent="0.45">
      <c r="A287" s="138" t="s">
        <v>517</v>
      </c>
      <c r="B287" s="37" t="s">
        <v>431</v>
      </c>
      <c r="C287" s="127"/>
      <c r="D287" s="121">
        <v>-100000</v>
      </c>
      <c r="E287" s="126">
        <f t="shared" si="4"/>
        <v>40501788</v>
      </c>
      <c r="F287" s="137" t="s">
        <v>457</v>
      </c>
    </row>
    <row r="288" spans="1:6" x14ac:dyDescent="0.45">
      <c r="A288" s="138" t="s">
        <v>516</v>
      </c>
      <c r="B288" s="37" t="s">
        <v>515</v>
      </c>
      <c r="C288" s="127"/>
      <c r="D288" s="121">
        <v>-29700</v>
      </c>
      <c r="E288" s="126">
        <f t="shared" si="4"/>
        <v>40472088</v>
      </c>
      <c r="F288" s="137" t="s">
        <v>927</v>
      </c>
    </row>
    <row r="289" spans="1:6" x14ac:dyDescent="0.45">
      <c r="A289" s="138" t="s">
        <v>514</v>
      </c>
      <c r="B289" s="37" t="s">
        <v>513</v>
      </c>
      <c r="C289" s="127"/>
      <c r="D289" s="121">
        <v>-186450</v>
      </c>
      <c r="E289" s="126">
        <f t="shared" si="4"/>
        <v>40285638</v>
      </c>
      <c r="F289" s="137" t="s">
        <v>927</v>
      </c>
    </row>
    <row r="290" spans="1:6" x14ac:dyDescent="0.45">
      <c r="A290" s="138" t="s">
        <v>512</v>
      </c>
      <c r="B290" s="37" t="s">
        <v>509</v>
      </c>
      <c r="C290" s="127"/>
      <c r="D290" s="121">
        <v>-108000</v>
      </c>
      <c r="E290" s="126">
        <f t="shared" si="4"/>
        <v>40177638</v>
      </c>
      <c r="F290" s="137" t="s">
        <v>927</v>
      </c>
    </row>
    <row r="291" spans="1:6" x14ac:dyDescent="0.45">
      <c r="A291" s="138" t="s">
        <v>511</v>
      </c>
      <c r="B291" s="37" t="s">
        <v>509</v>
      </c>
      <c r="C291" s="127"/>
      <c r="D291" s="121">
        <v>-3880</v>
      </c>
      <c r="E291" s="126">
        <f t="shared" si="4"/>
        <v>40173758</v>
      </c>
      <c r="F291" s="137" t="s">
        <v>927</v>
      </c>
    </row>
    <row r="292" spans="1:6" x14ac:dyDescent="0.45">
      <c r="A292" s="138" t="s">
        <v>510</v>
      </c>
      <c r="B292" s="37" t="s">
        <v>509</v>
      </c>
      <c r="C292" s="127"/>
      <c r="D292" s="121">
        <v>-3740</v>
      </c>
      <c r="E292" s="126">
        <f t="shared" si="4"/>
        <v>40170018</v>
      </c>
      <c r="F292" s="137" t="s">
        <v>927</v>
      </c>
    </row>
    <row r="293" spans="1:6" x14ac:dyDescent="0.45">
      <c r="A293" s="138" t="s">
        <v>508</v>
      </c>
      <c r="B293" s="37" t="s">
        <v>507</v>
      </c>
      <c r="C293" s="127"/>
      <c r="D293" s="121">
        <v>-1200000</v>
      </c>
      <c r="E293" s="126">
        <f t="shared" si="4"/>
        <v>38970018</v>
      </c>
      <c r="F293" s="137" t="s">
        <v>950</v>
      </c>
    </row>
    <row r="294" spans="1:6" x14ac:dyDescent="0.45">
      <c r="A294" s="138" t="s">
        <v>506</v>
      </c>
      <c r="B294" s="37" t="s">
        <v>505</v>
      </c>
      <c r="C294" s="127"/>
      <c r="D294" s="121">
        <v>-5000000</v>
      </c>
      <c r="E294" s="126">
        <f t="shared" si="4"/>
        <v>33970018</v>
      </c>
      <c r="F294" s="137" t="s">
        <v>923</v>
      </c>
    </row>
    <row r="295" spans="1:6" x14ac:dyDescent="0.45">
      <c r="A295" s="138" t="s">
        <v>504</v>
      </c>
      <c r="B295" s="37" t="s">
        <v>503</v>
      </c>
      <c r="C295" s="127"/>
      <c r="D295" s="121">
        <v>-1000000</v>
      </c>
      <c r="E295" s="126">
        <f t="shared" si="4"/>
        <v>32970018</v>
      </c>
      <c r="F295" s="137" t="s">
        <v>924</v>
      </c>
    </row>
    <row r="296" spans="1:6" x14ac:dyDescent="0.45">
      <c r="A296" s="138" t="s">
        <v>502</v>
      </c>
      <c r="B296" s="37" t="s">
        <v>497</v>
      </c>
      <c r="C296" s="127"/>
      <c r="D296" s="121">
        <v>-75000</v>
      </c>
      <c r="E296" s="126">
        <f t="shared" si="4"/>
        <v>32895018</v>
      </c>
      <c r="F296" s="137" t="s">
        <v>457</v>
      </c>
    </row>
    <row r="297" spans="1:6" x14ac:dyDescent="0.45">
      <c r="A297" s="138" t="s">
        <v>501</v>
      </c>
      <c r="B297" s="37" t="s">
        <v>500</v>
      </c>
      <c r="C297" s="127"/>
      <c r="D297" s="121">
        <v>-150000</v>
      </c>
      <c r="E297" s="126">
        <f t="shared" si="4"/>
        <v>32745018</v>
      </c>
      <c r="F297" s="137" t="s">
        <v>950</v>
      </c>
    </row>
    <row r="298" spans="1:6" x14ac:dyDescent="0.45">
      <c r="A298" s="138" t="s">
        <v>499</v>
      </c>
      <c r="B298" s="37" t="s">
        <v>106</v>
      </c>
      <c r="C298" s="121">
        <v>3030</v>
      </c>
      <c r="D298" s="122"/>
      <c r="E298" s="126">
        <f t="shared" si="4"/>
        <v>32748048</v>
      </c>
      <c r="F298" s="137" t="s">
        <v>457</v>
      </c>
    </row>
    <row r="299" spans="1:6" x14ac:dyDescent="0.45">
      <c r="A299" s="138" t="s">
        <v>498</v>
      </c>
      <c r="B299" s="37" t="s">
        <v>497</v>
      </c>
      <c r="C299" s="127"/>
      <c r="D299" s="121">
        <v>-80000</v>
      </c>
      <c r="E299" s="126">
        <f t="shared" si="4"/>
        <v>32668048</v>
      </c>
      <c r="F299" s="137" t="s">
        <v>457</v>
      </c>
    </row>
    <row r="300" spans="1:6" x14ac:dyDescent="0.45">
      <c r="A300" s="138" t="s">
        <v>496</v>
      </c>
      <c r="B300" s="37" t="s">
        <v>106</v>
      </c>
      <c r="C300" s="121">
        <v>2127</v>
      </c>
      <c r="D300" s="122"/>
      <c r="E300" s="126">
        <f t="shared" si="4"/>
        <v>32670175</v>
      </c>
      <c r="F300" s="137" t="s">
        <v>457</v>
      </c>
    </row>
    <row r="301" spans="1:6" x14ac:dyDescent="0.45">
      <c r="A301" s="138" t="s">
        <v>495</v>
      </c>
      <c r="B301" s="37" t="s">
        <v>494</v>
      </c>
      <c r="C301" s="127"/>
      <c r="D301" s="121">
        <v>-80000</v>
      </c>
      <c r="E301" s="126">
        <f t="shared" si="4"/>
        <v>32590175</v>
      </c>
      <c r="F301" s="137" t="s">
        <v>457</v>
      </c>
    </row>
    <row r="302" spans="1:6" x14ac:dyDescent="0.45">
      <c r="A302" s="138" t="s">
        <v>493</v>
      </c>
      <c r="B302" s="37" t="s">
        <v>492</v>
      </c>
      <c r="C302" s="127"/>
      <c r="D302" s="121">
        <v>-121000</v>
      </c>
      <c r="E302" s="126">
        <f t="shared" si="4"/>
        <v>32469175</v>
      </c>
      <c r="F302" s="137" t="s">
        <v>929</v>
      </c>
    </row>
    <row r="303" spans="1:6" x14ac:dyDescent="0.45">
      <c r="A303" s="138" t="s">
        <v>491</v>
      </c>
      <c r="B303" s="37" t="s">
        <v>490</v>
      </c>
      <c r="C303" s="127"/>
      <c r="D303" s="121">
        <v>-13500</v>
      </c>
      <c r="E303" s="126">
        <f t="shared" si="4"/>
        <v>32455675</v>
      </c>
      <c r="F303" s="137" t="s">
        <v>927</v>
      </c>
    </row>
    <row r="304" spans="1:6" x14ac:dyDescent="0.45">
      <c r="A304" s="138" t="s">
        <v>489</v>
      </c>
      <c r="B304" s="37" t="s">
        <v>488</v>
      </c>
      <c r="C304" s="127"/>
      <c r="D304" s="121">
        <v>-100000</v>
      </c>
      <c r="E304" s="126">
        <f t="shared" si="4"/>
        <v>32355675</v>
      </c>
      <c r="F304" s="137" t="s">
        <v>457</v>
      </c>
    </row>
    <row r="305" spans="1:6" x14ac:dyDescent="0.45">
      <c r="A305" s="139" t="s">
        <v>487</v>
      </c>
      <c r="B305" s="39" t="s">
        <v>486</v>
      </c>
      <c r="C305" s="128"/>
      <c r="D305" s="123">
        <v>-100000</v>
      </c>
      <c r="E305" s="129">
        <f t="shared" si="4"/>
        <v>32255675</v>
      </c>
      <c r="F305" s="140" t="s">
        <v>457</v>
      </c>
    </row>
    <row r="306" spans="1:6" ht="17.5" thickBot="1" x14ac:dyDescent="0.5">
      <c r="A306" s="141"/>
      <c r="B306" s="142" t="s">
        <v>81</v>
      </c>
      <c r="C306" s="143">
        <f>SUM(C3:C305)</f>
        <v>75474795</v>
      </c>
      <c r="D306" s="144">
        <f>SUM(D3:D305)</f>
        <v>-43219120</v>
      </c>
      <c r="E306" s="143">
        <f>+C306+D306</f>
        <v>32255675</v>
      </c>
      <c r="F306" s="145"/>
    </row>
  </sheetData>
  <phoneticPr fontId="3" type="noConversion"/>
  <printOptions horizontalCentered="1"/>
  <pageMargins left="0.31496062992125984" right="0.31496062992125984" top="0.39370078740157483" bottom="0.3937007874015748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2023 재무보고</vt:lpstr>
      <vt:lpstr>2024년 재무보고</vt:lpstr>
      <vt:lpstr>2023 통장거래 내역서</vt:lpstr>
      <vt:lpstr>2024 통장거래 내역서</vt:lpstr>
      <vt:lpstr>'2023 통장거래 내역서'!Print_Area</vt:lpstr>
      <vt:lpstr>'2023 통장거래 내역서'!Print_Titles</vt:lpstr>
      <vt:lpstr>'2024 통장거래 내역서'!Print_Titles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영수 김</dc:creator>
  <cp:lastModifiedBy>영수 김</cp:lastModifiedBy>
  <cp:lastPrinted>2025-02-08T05:24:47Z</cp:lastPrinted>
  <dcterms:created xsi:type="dcterms:W3CDTF">2025-02-08T03:13:38Z</dcterms:created>
  <dcterms:modified xsi:type="dcterms:W3CDTF">2025-02-08T05:54:12Z</dcterms:modified>
</cp:coreProperties>
</file>